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codeName="EstaPasta_de_trabalho" defaultThemeVersion="124226"/>
  <xr:revisionPtr revIDLastSave="0" documentId="13_ncr:1_{E281CA28-4AFB-4122-819F-D1BF445542AB}" xr6:coauthVersionLast="47" xr6:coauthVersionMax="47" xr10:uidLastSave="{00000000-0000-0000-0000-000000000000}"/>
  <bookViews>
    <workbookView xWindow="-108" yWindow="-108" windowWidth="23256" windowHeight="12576" tabRatio="888" xr2:uid="{00000000-000D-0000-FFFF-FFFF00000000}"/>
  </bookViews>
  <sheets>
    <sheet name="Índice" sheetId="1" r:id="rId1"/>
    <sheet name="A-1" sheetId="104" r:id="rId2"/>
    <sheet name="A-2" sheetId="105" r:id="rId3"/>
    <sheet name="A-3" sheetId="106" r:id="rId4"/>
    <sheet name="A-4" sheetId="107" r:id="rId5"/>
    <sheet name="A-5" sheetId="108" r:id="rId6"/>
    <sheet name="A-6" sheetId="7" r:id="rId7"/>
    <sheet name="A-7" sheetId="8" r:id="rId8"/>
    <sheet name="A-8" sheetId="9" r:id="rId9"/>
    <sheet name="A-9" sheetId="10" r:id="rId10"/>
    <sheet name="A-10" sheetId="11" r:id="rId11"/>
    <sheet name="A-11" sheetId="101" r:id="rId12"/>
    <sheet name="A-12" sheetId="12" r:id="rId13"/>
    <sheet name="A-13" sheetId="13" r:id="rId14"/>
    <sheet name="A-14" sheetId="14" r:id="rId15"/>
    <sheet name="A-15" sheetId="109" r:id="rId16"/>
    <sheet name="A-16" sheetId="19" r:id="rId17"/>
    <sheet name="A-17" sheetId="20" r:id="rId18"/>
    <sheet name="A-18" sheetId="21" r:id="rId19"/>
    <sheet name="A-19" sheetId="22" r:id="rId20"/>
    <sheet name="A-20" sheetId="111" r:id="rId21"/>
    <sheet name="A-21" sheetId="23" r:id="rId22"/>
    <sheet name="A-22" sheetId="100" r:id="rId23"/>
    <sheet name="A-23" sheetId="102" r:id="rId24"/>
    <sheet name="A-A1" sheetId="99" r:id="rId25"/>
    <sheet name="Cenário Alto" sheetId="93" state="hidden" r:id="rId26"/>
    <sheet name="Cenário Médio" sheetId="94" state="hidden" r:id="rId27"/>
    <sheet name="Cenário Baixo" sheetId="95" state="hidden" r:id="rId28"/>
    <sheet name="Cenário BOX" sheetId="96" state="hidden" r:id="rId29"/>
    <sheet name="PDE 2030" sheetId="97" state="hidden" r:id="rId30"/>
    <sheet name="ESRI_MAPINFO_SHEET" sheetId="2" state="veryHidden" r:id="rId31"/>
  </sheets>
  <externalReferences>
    <externalReference r:id="rId32"/>
  </externalReferences>
  <definedNames>
    <definedName name="_Ref11750161" localSheetId="22">'A-22'!$C$8</definedName>
    <definedName name="_Ref11750161" localSheetId="23">'A-23'!$C$8</definedName>
    <definedName name="_Ref11750161" localSheetId="24">'A-A1'!$C$8</definedName>
    <definedName name="_Ref11771521" localSheetId="0">Índice!$AM$62</definedName>
    <definedName name="_Ref416179262" localSheetId="7">'A-7'!$C$8</definedName>
    <definedName name="_Ref416179298" localSheetId="12">'A-12'!$C$8</definedName>
    <definedName name="_Ref416179298" localSheetId="15">'A-15'!$C$8</definedName>
    <definedName name="_Ref416179311" localSheetId="14">'A-14'!$C$8</definedName>
    <definedName name="_Ref416179505" localSheetId="8">'A-8'!$C$8</definedName>
    <definedName name="_Ref416179516" localSheetId="10">'A-10'!$C$8</definedName>
    <definedName name="_Ref416179516" localSheetId="11">'A-11'!$C$8</definedName>
    <definedName name="_Ref44346475" localSheetId="0">Índice!#REF!</definedName>
    <definedName name="_Ref479760941" localSheetId="16">'A-16'!$C$8</definedName>
    <definedName name="_Ref482088035" localSheetId="18">'A-18'!$C$8</definedName>
    <definedName name="_Ref482088048" localSheetId="19">'A-19'!$C$8</definedName>
    <definedName name="_Ref483921005" localSheetId="17">'A-17'!$C$8</definedName>
    <definedName name="_Ref484099929" localSheetId="13">'A-13'!$C$8</definedName>
    <definedName name="_Ref515355743" localSheetId="0">Índice!$AM$42</definedName>
    <definedName name="_Ref515905412" localSheetId="20">'A-20'!$C$8</definedName>
    <definedName name="_Ref515905412" localSheetId="21">'A-21'!$C$8</definedName>
    <definedName name="_Ref515905412" localSheetId="22">'A-22'!$C$8</definedName>
    <definedName name="_Ref515905412" localSheetId="23">'A-23'!$C$8</definedName>
    <definedName name="_Ref515905412" localSheetId="24">'A-A1'!$C$8</definedName>
    <definedName name="_Ref7775031" localSheetId="9">'A-9'!$C$8</definedName>
    <definedName name="_Ref9848671" localSheetId="0">Índice!$AM$66</definedName>
    <definedName name="_Ref9849419" localSheetId="0">Índice!$AM$70</definedName>
    <definedName name="Título" localSheetId="4">Índice!$AD$3</definedName>
    <definedName name="Título" localSheetId="5">Índice!$AD$3</definedName>
    <definedName name="Título">Índice!$AD$3</definedName>
    <definedName name="Título_ACBio">[1]Índice!$AF$3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11" l="1"/>
  <c r="C8" i="111"/>
  <c r="H5" i="111" l="1"/>
  <c r="C8" i="11" l="1"/>
  <c r="C8" i="101"/>
  <c r="C8" i="102"/>
  <c r="C8" i="106"/>
  <c r="C8" i="105"/>
  <c r="C8" i="104"/>
  <c r="G5" i="107"/>
  <c r="C8" i="109" l="1"/>
  <c r="I5" i="109"/>
  <c r="G5" i="108" l="1"/>
  <c r="J5" i="106" l="1"/>
  <c r="I5" i="105" l="1"/>
  <c r="J5" i="104" l="1"/>
  <c r="I5" i="102"/>
  <c r="H5" i="101" l="1"/>
  <c r="C8" i="100" l="1"/>
  <c r="I5" i="100"/>
  <c r="C8" i="99"/>
  <c r="I5" i="99"/>
  <c r="C8" i="23" l="1"/>
  <c r="C8" i="22"/>
  <c r="C8" i="21"/>
  <c r="C8" i="20" l="1"/>
  <c r="C8" i="19"/>
  <c r="C8" i="14"/>
  <c r="C8" i="13"/>
  <c r="C8" i="12"/>
  <c r="C8" i="10"/>
  <c r="C8" i="9"/>
  <c r="C8" i="8"/>
  <c r="C8" i="7"/>
  <c r="I5" i="23" l="1"/>
  <c r="I5" i="22"/>
  <c r="I5" i="21"/>
  <c r="G5" i="20"/>
  <c r="H5" i="19"/>
  <c r="H5" i="14"/>
  <c r="H5" i="13"/>
  <c r="I5" i="12"/>
  <c r="H5" i="11"/>
  <c r="H5" i="10"/>
  <c r="H5" i="9"/>
  <c r="H5" i="8"/>
  <c r="G5" i="7"/>
</calcChain>
</file>

<file path=xl/sharedStrings.xml><?xml version="1.0" encoding="utf-8"?>
<sst xmlns="http://schemas.openxmlformats.org/spreadsheetml/2006/main" count="680" uniqueCount="145">
  <si>
    <t>Ano</t>
  </si>
  <si>
    <t>Voltar p/ Índice</t>
  </si>
  <si>
    <t>(%)</t>
  </si>
  <si>
    <t>Exportação</t>
  </si>
  <si>
    <t>Fechamento</t>
  </si>
  <si>
    <t>Reativação</t>
  </si>
  <si>
    <t>(Milhões de m³ gas. equiv.)</t>
  </si>
  <si>
    <t/>
  </si>
  <si>
    <t>Área (mil ha) *</t>
  </si>
  <si>
    <t>Área para Cana Energia (ha)</t>
  </si>
  <si>
    <t>Produtividade (tc/ha) *</t>
  </si>
  <si>
    <t>Cana Processada (t)</t>
  </si>
  <si>
    <t>Rendimento (kg ATR/tc) *</t>
  </si>
  <si>
    <t>kg ATR / ha X 100 *</t>
  </si>
  <si>
    <t>ATR Total (t)*</t>
  </si>
  <si>
    <t>Produção Interna de Etanol (m³)</t>
  </si>
  <si>
    <t>Prod. E1G (m³)</t>
  </si>
  <si>
    <t>Prod. E2G (m³)</t>
  </si>
  <si>
    <t>Prod. Milho (m³)</t>
  </si>
  <si>
    <t>Prod.  Anidro (m³)</t>
  </si>
  <si>
    <t>Prod.  Hidratado (m³)</t>
  </si>
  <si>
    <t>IMPORTAÇÃO (m³)</t>
  </si>
  <si>
    <t>Oferta c/ importação (m³)</t>
  </si>
  <si>
    <t>Açúcar Prod. (t)</t>
  </si>
  <si>
    <t>Açúcar Exportação (t)</t>
  </si>
  <si>
    <t>Açúcar Cons. Interno + Var. de Estoque (t)</t>
  </si>
  <si>
    <t>Açúcar - Market Share Brasil no comércio mundial (%)</t>
  </si>
  <si>
    <t>Mix Etanol x Açúcar (%)</t>
  </si>
  <si>
    <t>Etanol Exportação (l)</t>
  </si>
  <si>
    <t>Etanol Outros Usos (l)</t>
  </si>
  <si>
    <t>Etanol Carburante (l)</t>
  </si>
  <si>
    <t>Novas Unidades</t>
  </si>
  <si>
    <t>Novas Unidades Milho (Flex)</t>
  </si>
  <si>
    <t>Novas Unidades Milho (Full)</t>
  </si>
  <si>
    <t>Novas Unidades (Milho)</t>
  </si>
  <si>
    <t>Demanda Gasolina A (1000 m³/ano)</t>
  </si>
  <si>
    <t>Demanda Etanol Anidro (1000 m³/ano)</t>
  </si>
  <si>
    <t>Demanda Gasolina C (1000 m³/ano)</t>
  </si>
  <si>
    <t>Demanda Etanol Hidratado (1000 m³/ano)</t>
  </si>
  <si>
    <t>Demanda Etanol Hidratado (gasolina equivalente) (1000 m³ gas. equiv. /ano)</t>
  </si>
  <si>
    <t>Demanda Etanol Total (1000 m³/ano)</t>
  </si>
  <si>
    <t>Demanda Etanol Total (1000 m³ gas. equiv. /ano)</t>
  </si>
  <si>
    <t>Demanda Ciclo Otto* Total sem GNV (1000 m³ gas. equiv. /ano)</t>
  </si>
  <si>
    <t>EH no Ciclo Otto* (em gaso equiv.) (%)</t>
  </si>
  <si>
    <t>Demanda GNV (milhões m³)</t>
  </si>
  <si>
    <t>Demanda GNV (m³ gasolina equivalente)</t>
  </si>
  <si>
    <t>Demanda Ciclo Otto Total (m³ gasolina equivalente) com GNV</t>
  </si>
  <si>
    <t>Demanda Ciclo Otto Total (em volume) sem GNV</t>
  </si>
  <si>
    <t>% EH no Ciclo Otto (em volume)</t>
  </si>
  <si>
    <t>% Etanol carburante no Ciclo Otto (em volume)</t>
  </si>
  <si>
    <t>Produção de Gasolina (mil m³/dia)</t>
  </si>
  <si>
    <t>Produção de Gasolina (mil m³/ano)</t>
  </si>
  <si>
    <t>Balanço (em volume mil m³/ano)</t>
  </si>
  <si>
    <t>Balanço (em % no Volume Total em energia)</t>
  </si>
  <si>
    <t>Balanço (em % no Volume de Gasolina A)</t>
  </si>
  <si>
    <t>Gasolina A só flex fuel (1.000 m³/ano)</t>
  </si>
  <si>
    <t>Etanol Anidro só flex fuel (1.000 m³/ano)</t>
  </si>
  <si>
    <t>Etanol Hidratado só flex fuel (1.000 m³/ano)</t>
  </si>
  <si>
    <t>Ciclo Otto (flex fuel) (m³ gas. equiv.)</t>
  </si>
  <si>
    <t>% EH flex fuel no Ciclo Otto (flex fuel) em volume Market share</t>
  </si>
  <si>
    <t>% EH flex fuel no Ciclo Otto</t>
  </si>
  <si>
    <t>Anidro Carburante (1.000 m³/ano)</t>
  </si>
  <si>
    <t>Hidratado Carburante (1.000 m³/ano)</t>
  </si>
  <si>
    <t>Gap Energético (1.000 m³/ano)</t>
  </si>
  <si>
    <t>n/e</t>
  </si>
  <si>
    <t>-</t>
  </si>
  <si>
    <t>EH no Ciclo Otto* (em gas. equiv.) (%)</t>
  </si>
  <si>
    <t>Demanda Ciclo Otto Total (m³ gas. equiv.) com GNV</t>
  </si>
  <si>
    <t>Demanda GNV (m³ gas. equiv.)</t>
  </si>
  <si>
    <t>Projeção</t>
  </si>
  <si>
    <t>(milhões de t)</t>
  </si>
  <si>
    <t>Brasil/ comerc. intern.</t>
  </si>
  <si>
    <t>Cons. int. + var. est.</t>
  </si>
  <si>
    <t>(Milhões de ha)</t>
  </si>
  <si>
    <t>Cenário Baixo</t>
  </si>
  <si>
    <t>Cenário Alto</t>
  </si>
  <si>
    <t>Cenário Médio</t>
  </si>
  <si>
    <t>(t/ha)</t>
  </si>
  <si>
    <t>(Milhões de t)</t>
  </si>
  <si>
    <t>(Bilhões de l)</t>
  </si>
  <si>
    <t>(GWm)</t>
  </si>
  <si>
    <t>(MtCO2)</t>
  </si>
  <si>
    <t>Demanda Ciclo Otto</t>
  </si>
  <si>
    <t>Cana 1G</t>
  </si>
  <si>
    <t>Cana 2G</t>
  </si>
  <si>
    <t>Milho</t>
  </si>
  <si>
    <t>Importação</t>
  </si>
  <si>
    <t>Oferta</t>
  </si>
  <si>
    <t>Implantação</t>
  </si>
  <si>
    <t>Variação de capacidade instalada</t>
  </si>
  <si>
    <t>(unidades)</t>
  </si>
  <si>
    <t>(milhões de ton/ano)</t>
  </si>
  <si>
    <t>Gráfico A1 – Fluxo de usinas de cana no Brasil</t>
  </si>
  <si>
    <t>Ref.: EPE a partir de EPE (2022a); MAPA (2022), UNICA (2014a, 2014b)</t>
  </si>
  <si>
    <t>Fonte: EPE (Elaboração própria)</t>
  </si>
  <si>
    <t>Cenários de Oferta e Demanda Ciclo Otto - Ano 2024</t>
  </si>
  <si>
    <t>Cana</t>
  </si>
  <si>
    <t>(litros)</t>
  </si>
  <si>
    <t>Acumulado (t-1)</t>
  </si>
  <si>
    <t>E1G Cana</t>
  </si>
  <si>
    <t>E1G Milho</t>
  </si>
  <si>
    <t>Gráfico 2 - Saldo de capacidade instalada de produção de etanol – Cenário de Crescimento Alto</t>
  </si>
  <si>
    <t>Gráfico 1 - Saldo de capacidade instalada de produção de etanol – Cenário de Crescimento Médio</t>
  </si>
  <si>
    <t>E2G Cana</t>
  </si>
  <si>
    <t>Gráfico 4 - Capacidade de processamento (cana e milho)</t>
  </si>
  <si>
    <t>Total</t>
  </si>
  <si>
    <t>E1G Cana (Ampl.)</t>
  </si>
  <si>
    <t>E1G Milho (Ampl.)</t>
  </si>
  <si>
    <t>Vinhaça</t>
  </si>
  <si>
    <t xml:space="preserve">Torta de filtro </t>
  </si>
  <si>
    <t>Palhas e Pontas</t>
  </si>
  <si>
    <t xml:space="preserve">Total </t>
  </si>
  <si>
    <t>Total com pp</t>
  </si>
  <si>
    <t>Etanol Cana</t>
  </si>
  <si>
    <t>Etanol Milho</t>
  </si>
  <si>
    <t>Bioeletricidade</t>
  </si>
  <si>
    <t>Gráfico 3 - Saldo de capacidade instalada de produção de etanol – Cenário de Crescimento Baixo</t>
  </si>
  <si>
    <t>Gráfico 4 - Capacidade nominal de processamento de cana e milho</t>
  </si>
  <si>
    <t>Gráfico 5 - Capacidade de produção de etanol (cana e milho)</t>
  </si>
  <si>
    <t>Gráfico 6 - Produção de Açúcar</t>
  </si>
  <si>
    <t>Gráfico 7 - Área de Cana Processada</t>
  </si>
  <si>
    <t>Gráfico 8 - Produtividade da Cana</t>
  </si>
  <si>
    <t>Gráfico 9 - Cana Processada</t>
  </si>
  <si>
    <t>Gráfico 10 - Quantidade de Açúcares Totais Recuperáveis (ATR)</t>
  </si>
  <si>
    <t>Gráfico 14 - Projeção de bioeletricidade a partir do potencial técnico</t>
  </si>
  <si>
    <t>Gráfico 15 - Potencial de Produção de Biogás</t>
  </si>
  <si>
    <t>Gráfico 16 - Emissões evitadas de GEE pelo uso do etanol e bioeletricidade</t>
  </si>
  <si>
    <t>Gráfico 18 - Demanda de Etanol Carburante</t>
  </si>
  <si>
    <t>Gráfico 19 - Demanda de Gasolina A</t>
  </si>
  <si>
    <t>Gráfico 13 - Projeção de Bioeletricidade a partir do Histórico (Curva de Conversão)</t>
  </si>
  <si>
    <t>Gráfico 12 - Oferta Total de Etanol por matéria-prima</t>
  </si>
  <si>
    <t>Gráfico 17 - Demanda de Ciclo Otto (sem GNV)</t>
  </si>
  <si>
    <t>Milhões de Nm³</t>
  </si>
  <si>
    <t>Gráfico 11 - Processamento de milho para a produção de etanol</t>
  </si>
  <si>
    <t>Gasolina A</t>
  </si>
  <si>
    <t>Etanol Anidro</t>
  </si>
  <si>
    <t>Etanol Hidratado</t>
  </si>
  <si>
    <t>Ciclo Otto (sem GNV)</t>
  </si>
  <si>
    <t>Gráfico 23 - Balanço Nacional de Gasolina A – Máximo Histórico (em volume)</t>
  </si>
  <si>
    <t>Gráfico 22 - Balanço Nacional de Gasolina A - Produção PDE 2032 (em volume)</t>
  </si>
  <si>
    <r>
      <t xml:space="preserve">Gráfico 21 - </t>
    </r>
    <r>
      <rPr>
        <b/>
        <i/>
        <sz val="11"/>
        <color theme="1"/>
        <rFont val="Calibri"/>
        <family val="2"/>
        <scheme val="minor"/>
      </rPr>
      <t>Market Share</t>
    </r>
    <r>
      <rPr>
        <b/>
        <sz val="11"/>
        <color theme="1"/>
        <rFont val="Calibri"/>
        <family val="2"/>
        <scheme val="minor"/>
      </rPr>
      <t xml:space="preserve"> do Etanol Hidratado no Flex Fuel (em Volume)</t>
    </r>
  </si>
  <si>
    <r>
      <t xml:space="preserve">Gráfico 20 - </t>
    </r>
    <r>
      <rPr>
        <b/>
        <i/>
        <sz val="11"/>
        <color theme="1"/>
        <rFont val="Calibri"/>
        <family val="2"/>
        <scheme val="minor"/>
      </rPr>
      <t>Evolução da Demanda ciclo Otto segmentada por combustível</t>
    </r>
  </si>
  <si>
    <t>verificar valores em vermelho assim que possível</t>
  </si>
  <si>
    <t>(Milhões de toneladas)</t>
  </si>
  <si>
    <t>(Bilhões litros)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</si>
</sst>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0.0%"/>
    <numFmt numFmtId="167" formatCode="0.0"/>
    <numFmt numFmtId="168" formatCode="[$-416]mmm\-yy;@"/>
    <numFmt numFmtId="169" formatCode="#,##0.000"/>
    <numFmt numFmtId="170" formatCode="#,##0.0000"/>
    <numFmt numFmtId="171" formatCode="#,##0.00000"/>
    <numFmt numFmtId="172" formatCode="0.000%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164" fontId="6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6" fillId="0" borderId="0"/>
    <xf numFmtId="0" fontId="9" fillId="0" borderId="0">
      <alignment vertical="center"/>
    </xf>
    <xf numFmtId="0" fontId="9" fillId="0" borderId="0"/>
  </cellStyleXfs>
  <cellXfs count="75">
    <xf numFmtId="0" fontId="0" fillId="0" borderId="0" xfId="0"/>
    <xf numFmtId="0" fontId="5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7" fontId="0" fillId="0" borderId="0" xfId="0" applyNumberFormat="1" applyAlignment="1">
      <alignment horizontal="center" vertical="top"/>
    </xf>
    <xf numFmtId="0" fontId="2" fillId="0" borderId="0" xfId="0" applyFont="1" applyAlignment="1">
      <alignment horizontal="left" vertical="top"/>
    </xf>
    <xf numFmtId="166" fontId="0" fillId="0" borderId="0" xfId="2" applyNumberFormat="1" applyFont="1" applyAlignment="1">
      <alignment horizontal="center" vertical="top"/>
    </xf>
    <xf numFmtId="0" fontId="0" fillId="0" borderId="4" xfId="0" applyBorder="1" applyAlignment="1">
      <alignment horizontal="center" vertical="top"/>
    </xf>
    <xf numFmtId="167" fontId="0" fillId="0" borderId="3" xfId="0" applyNumberForma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168" fontId="0" fillId="0" borderId="0" xfId="0" applyNumberFormat="1" applyAlignment="1">
      <alignment horizontal="center" vertical="top"/>
    </xf>
    <xf numFmtId="0" fontId="2" fillId="0" borderId="0" xfId="0" applyFont="1" applyAlignment="1">
      <alignment vertical="top" wrapText="1"/>
    </xf>
    <xf numFmtId="17" fontId="0" fillId="0" borderId="0" xfId="0" applyNumberFormat="1" applyAlignment="1">
      <alignment vertical="top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2" fillId="0" borderId="0" xfId="0" applyFont="1"/>
    <xf numFmtId="1" fontId="0" fillId="0" borderId="0" xfId="0" applyNumberFormat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1" xfId="0" applyFont="1" applyBorder="1"/>
    <xf numFmtId="49" fontId="0" fillId="0" borderId="0" xfId="0" applyNumberFormat="1" applyAlignment="1">
      <alignment horizontal="center" vertical="top"/>
    </xf>
    <xf numFmtId="9" fontId="0" fillId="0" borderId="0" xfId="2" applyFont="1" applyAlignment="1">
      <alignment vertical="top"/>
    </xf>
    <xf numFmtId="2" fontId="0" fillId="0" borderId="0" xfId="0" applyNumberFormat="1" applyAlignment="1">
      <alignment vertical="top"/>
    </xf>
    <xf numFmtId="0" fontId="1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0" fontId="1" fillId="0" borderId="0" xfId="0" applyFont="1"/>
    <xf numFmtId="165" fontId="1" fillId="0" borderId="0" xfId="0" applyNumberFormat="1" applyFont="1"/>
    <xf numFmtId="166" fontId="1" fillId="0" borderId="0" xfId="2" applyNumberFormat="1" applyFont="1"/>
    <xf numFmtId="166" fontId="1" fillId="0" borderId="0" xfId="0" applyNumberFormat="1" applyFont="1"/>
    <xf numFmtId="165" fontId="0" fillId="0" borderId="0" xfId="2" applyNumberFormat="1" applyFont="1" applyAlignment="1">
      <alignment horizontal="center" vertical="top"/>
    </xf>
    <xf numFmtId="166" fontId="0" fillId="0" borderId="3" xfId="2" applyNumberFormat="1" applyFont="1" applyBorder="1" applyAlignment="1">
      <alignment horizontal="center" vertical="top"/>
    </xf>
    <xf numFmtId="0" fontId="13" fillId="0" borderId="0" xfId="0" applyFont="1"/>
    <xf numFmtId="0" fontId="12" fillId="0" borderId="5" xfId="0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Continuous" wrapText="1"/>
    </xf>
    <xf numFmtId="0" fontId="0" fillId="0" borderId="4" xfId="0" applyBorder="1" applyAlignment="1">
      <alignment horizontal="center" wrapText="1"/>
    </xf>
    <xf numFmtId="1" fontId="0" fillId="0" borderId="0" xfId="2" applyNumberFormat="1" applyFont="1" applyAlignment="1">
      <alignment horizontal="center" vertical="top"/>
    </xf>
    <xf numFmtId="167" fontId="17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center" vertical="top"/>
    </xf>
    <xf numFmtId="0" fontId="18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166" fontId="0" fillId="0" borderId="0" xfId="2" applyNumberFormat="1" applyFont="1" applyAlignment="1">
      <alignment vertical="top"/>
    </xf>
    <xf numFmtId="165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70" fontId="0" fillId="0" borderId="0" xfId="0" applyNumberFormat="1" applyAlignment="1">
      <alignment vertical="top"/>
    </xf>
    <xf numFmtId="171" fontId="0" fillId="0" borderId="0" xfId="0" applyNumberFormat="1" applyAlignment="1">
      <alignment vertical="top"/>
    </xf>
    <xf numFmtId="172" fontId="0" fillId="0" borderId="0" xfId="0" applyNumberFormat="1" applyAlignment="1">
      <alignment vertical="top"/>
    </xf>
    <xf numFmtId="0" fontId="19" fillId="0" borderId="0" xfId="0" applyFont="1"/>
    <xf numFmtId="3" fontId="19" fillId="0" borderId="0" xfId="0" applyNumberFormat="1" applyFont="1"/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vertical="top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top"/>
    </xf>
  </cellXfs>
  <cellStyles count="10">
    <cellStyle name="Hiperlink" xfId="1" builtinId="8"/>
    <cellStyle name="Normal" xfId="0" builtinId="0"/>
    <cellStyle name="Normal 10 2" xfId="3" xr:uid="{00000000-0005-0000-0000-000002000000}"/>
    <cellStyle name="Normal 2 2 2" xfId="9" xr:uid="{00000000-0005-0000-0000-000003000000}"/>
    <cellStyle name="Normal 3" xfId="7" xr:uid="{00000000-0005-0000-0000-000004000000}"/>
    <cellStyle name="Normal 5" xfId="8" xr:uid="{00000000-0005-0000-0000-000005000000}"/>
    <cellStyle name="Normal 8" xfId="5" xr:uid="{00000000-0005-0000-0000-000006000000}"/>
    <cellStyle name="Porcentagem" xfId="2" builtinId="5"/>
    <cellStyle name="Porcentagem 4 2" xfId="6" xr:uid="{00000000-0005-0000-0000-000008000000}"/>
    <cellStyle name="Vírgula 4 2" xfId="4" xr:uid="{00000000-0005-0000-0000-000009000000}"/>
  </cellStyles>
  <dxfs count="305"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Medium9"/>
  <colors>
    <mruColors>
      <color rgb="FFAC5208"/>
      <color rgb="FF713605"/>
      <color rgb="FF803D06"/>
      <color rgb="FF585032"/>
      <color rgb="FF7B730F"/>
      <color rgb="FF95B3D7"/>
      <color rgb="FFEBF791"/>
      <color rgb="FF97B854"/>
      <color rgb="FFE8F098"/>
      <color rgb="FFD5E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A-8'!A1"/><Relationship Id="rId13" Type="http://schemas.openxmlformats.org/officeDocument/2006/relationships/hyperlink" Target="#'A-19'!A1"/><Relationship Id="rId18" Type="http://schemas.openxmlformats.org/officeDocument/2006/relationships/hyperlink" Target="#'A-15'!A1"/><Relationship Id="rId26" Type="http://schemas.openxmlformats.org/officeDocument/2006/relationships/hyperlink" Target="#'A-20'!A1"/><Relationship Id="rId3" Type="http://schemas.openxmlformats.org/officeDocument/2006/relationships/image" Target="../media/image2.png"/><Relationship Id="rId21" Type="http://schemas.openxmlformats.org/officeDocument/2006/relationships/hyperlink" Target="#'A-A1'!A1"/><Relationship Id="rId7" Type="http://schemas.openxmlformats.org/officeDocument/2006/relationships/hyperlink" Target="#'A-7'!A1"/><Relationship Id="rId12" Type="http://schemas.openxmlformats.org/officeDocument/2006/relationships/hyperlink" Target="#'A-18'!A1"/><Relationship Id="rId17" Type="http://schemas.openxmlformats.org/officeDocument/2006/relationships/hyperlink" Target="#'A-14'!A1"/><Relationship Id="rId25" Type="http://schemas.openxmlformats.org/officeDocument/2006/relationships/hyperlink" Target="#'A-23'!A1"/><Relationship Id="rId2" Type="http://schemas.openxmlformats.org/officeDocument/2006/relationships/hyperlink" Target="#'A-1'!A1"/><Relationship Id="rId16" Type="http://schemas.openxmlformats.org/officeDocument/2006/relationships/hyperlink" Target="#'A-13'!A1"/><Relationship Id="rId20" Type="http://schemas.openxmlformats.org/officeDocument/2006/relationships/hyperlink" Target="#'A-17'!A1"/><Relationship Id="rId29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'A-6'!A1"/><Relationship Id="rId11" Type="http://schemas.openxmlformats.org/officeDocument/2006/relationships/hyperlink" Target="#'A-12'!A1"/><Relationship Id="rId24" Type="http://schemas.openxmlformats.org/officeDocument/2006/relationships/hyperlink" Target="#'A-11'!A1"/><Relationship Id="rId5" Type="http://schemas.openxmlformats.org/officeDocument/2006/relationships/hyperlink" Target="#'A-3'!A1"/><Relationship Id="rId15" Type="http://schemas.openxmlformats.org/officeDocument/2006/relationships/hyperlink" Target="#'A-22'!A1"/><Relationship Id="rId23" Type="http://schemas.openxmlformats.org/officeDocument/2006/relationships/hyperlink" Target="#'A-5'!A1"/><Relationship Id="rId28" Type="http://schemas.openxmlformats.org/officeDocument/2006/relationships/image" Target="../media/image4.svg"/><Relationship Id="rId10" Type="http://schemas.openxmlformats.org/officeDocument/2006/relationships/hyperlink" Target="#'A-10'!A1"/><Relationship Id="rId19" Type="http://schemas.openxmlformats.org/officeDocument/2006/relationships/hyperlink" Target="#'A-16'!A1"/><Relationship Id="rId4" Type="http://schemas.openxmlformats.org/officeDocument/2006/relationships/hyperlink" Target="#'A-2'!A1"/><Relationship Id="rId9" Type="http://schemas.openxmlformats.org/officeDocument/2006/relationships/hyperlink" Target="#'A-9'!A1"/><Relationship Id="rId14" Type="http://schemas.openxmlformats.org/officeDocument/2006/relationships/hyperlink" Target="#'A-21'!A1"/><Relationship Id="rId22" Type="http://schemas.openxmlformats.org/officeDocument/2006/relationships/hyperlink" Target="#'A-4'!A1"/><Relationship Id="rId27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hyperlink" Target="#&#205;ndice!A1"/><Relationship Id="rId4" Type="http://schemas.openxmlformats.org/officeDocument/2006/relationships/image" Target="../media/image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hyperlink" Target="#&#205;ndice!A1"/><Relationship Id="rId4" Type="http://schemas.openxmlformats.org/officeDocument/2006/relationships/image" Target="../media/image7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129271</xdr:colOff>
      <xdr:row>27</xdr:row>
      <xdr:rowOff>10888</xdr:rowOff>
    </xdr:from>
    <xdr:to>
      <xdr:col>27</xdr:col>
      <xdr:colOff>365827</xdr:colOff>
      <xdr:row>34</xdr:row>
      <xdr:rowOff>145123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5950" y="5276852"/>
          <a:ext cx="1719734" cy="1467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</xdr:row>
      <xdr:rowOff>112942</xdr:rowOff>
    </xdr:from>
    <xdr:to>
      <xdr:col>14</xdr:col>
      <xdr:colOff>594633</xdr:colOff>
      <xdr:row>7</xdr:row>
      <xdr:rowOff>21775</xdr:rowOff>
    </xdr:to>
    <xdr:pic>
      <xdr:nvPicPr>
        <xdr:cNvPr id="7" name="Imagem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847728"/>
          <a:ext cx="581025" cy="63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7</xdr:row>
      <xdr:rowOff>145600</xdr:rowOff>
    </xdr:from>
    <xdr:to>
      <xdr:col>14</xdr:col>
      <xdr:colOff>594633</xdr:colOff>
      <xdr:row>11</xdr:row>
      <xdr:rowOff>21774</xdr:rowOff>
    </xdr:to>
    <xdr:pic>
      <xdr:nvPicPr>
        <xdr:cNvPr id="8" name="Imagem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1601564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11</xdr:row>
      <xdr:rowOff>145599</xdr:rowOff>
    </xdr:from>
    <xdr:to>
      <xdr:col>14</xdr:col>
      <xdr:colOff>594633</xdr:colOff>
      <xdr:row>15</xdr:row>
      <xdr:rowOff>21775</xdr:rowOff>
    </xdr:to>
    <xdr:pic>
      <xdr:nvPicPr>
        <xdr:cNvPr id="10" name="Imagem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2363563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23</xdr:row>
      <xdr:rowOff>118386</xdr:rowOff>
    </xdr:from>
    <xdr:to>
      <xdr:col>14</xdr:col>
      <xdr:colOff>594633</xdr:colOff>
      <xdr:row>26</xdr:row>
      <xdr:rowOff>185061</xdr:rowOff>
    </xdr:to>
    <xdr:pic>
      <xdr:nvPicPr>
        <xdr:cNvPr id="11" name="Imagem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46223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27</xdr:row>
      <xdr:rowOff>118386</xdr:rowOff>
    </xdr:from>
    <xdr:to>
      <xdr:col>14</xdr:col>
      <xdr:colOff>594633</xdr:colOff>
      <xdr:row>30</xdr:row>
      <xdr:rowOff>185060</xdr:rowOff>
    </xdr:to>
    <xdr:pic>
      <xdr:nvPicPr>
        <xdr:cNvPr id="12" name="Imagem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5384350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31</xdr:row>
      <xdr:rowOff>118385</xdr:rowOff>
    </xdr:from>
    <xdr:to>
      <xdr:col>14</xdr:col>
      <xdr:colOff>594633</xdr:colOff>
      <xdr:row>34</xdr:row>
      <xdr:rowOff>185061</xdr:rowOff>
    </xdr:to>
    <xdr:pic>
      <xdr:nvPicPr>
        <xdr:cNvPr id="13" name="Imagem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6146349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35</xdr:row>
      <xdr:rowOff>118386</xdr:rowOff>
    </xdr:from>
    <xdr:to>
      <xdr:col>14</xdr:col>
      <xdr:colOff>594633</xdr:colOff>
      <xdr:row>38</xdr:row>
      <xdr:rowOff>185060</xdr:rowOff>
    </xdr:to>
    <xdr:pic>
      <xdr:nvPicPr>
        <xdr:cNvPr id="14" name="Imagem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6908350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39</xdr:row>
      <xdr:rowOff>118385</xdr:rowOff>
    </xdr:from>
    <xdr:to>
      <xdr:col>14</xdr:col>
      <xdr:colOff>594633</xdr:colOff>
      <xdr:row>42</xdr:row>
      <xdr:rowOff>185061</xdr:rowOff>
    </xdr:to>
    <xdr:pic>
      <xdr:nvPicPr>
        <xdr:cNvPr id="15" name="Imagem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7670349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47</xdr:row>
      <xdr:rowOff>131993</xdr:rowOff>
    </xdr:from>
    <xdr:to>
      <xdr:col>14</xdr:col>
      <xdr:colOff>594633</xdr:colOff>
      <xdr:row>51</xdr:row>
      <xdr:rowOff>8167</xdr:rowOff>
    </xdr:to>
    <xdr:pic>
      <xdr:nvPicPr>
        <xdr:cNvPr id="16" name="Imagem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9207957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24</xdr:row>
      <xdr:rowOff>4079</xdr:rowOff>
    </xdr:from>
    <xdr:to>
      <xdr:col>30</xdr:col>
      <xdr:colOff>266694</xdr:colOff>
      <xdr:row>27</xdr:row>
      <xdr:rowOff>70754</xdr:rowOff>
    </xdr:to>
    <xdr:pic>
      <xdr:nvPicPr>
        <xdr:cNvPr id="26" name="Imagem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46985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27</xdr:row>
      <xdr:rowOff>156479</xdr:rowOff>
    </xdr:from>
    <xdr:to>
      <xdr:col>30</xdr:col>
      <xdr:colOff>266694</xdr:colOff>
      <xdr:row>31</xdr:row>
      <xdr:rowOff>32654</xdr:rowOff>
    </xdr:to>
    <xdr:pic>
      <xdr:nvPicPr>
        <xdr:cNvPr id="27" name="Imagem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54224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35</xdr:row>
      <xdr:rowOff>139163</xdr:rowOff>
    </xdr:from>
    <xdr:to>
      <xdr:col>30</xdr:col>
      <xdr:colOff>266694</xdr:colOff>
      <xdr:row>39</xdr:row>
      <xdr:rowOff>15338</xdr:rowOff>
    </xdr:to>
    <xdr:pic>
      <xdr:nvPicPr>
        <xdr:cNvPr id="28" name="Imagem 2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4143" y="6927890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39</xdr:row>
      <xdr:rowOff>173799</xdr:rowOff>
    </xdr:from>
    <xdr:to>
      <xdr:col>30</xdr:col>
      <xdr:colOff>266694</xdr:colOff>
      <xdr:row>43</xdr:row>
      <xdr:rowOff>49974</xdr:rowOff>
    </xdr:to>
    <xdr:pic>
      <xdr:nvPicPr>
        <xdr:cNvPr id="30" name="Imagem 2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4143" y="7724526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3</xdr:row>
      <xdr:rowOff>119737</xdr:rowOff>
    </xdr:from>
    <xdr:to>
      <xdr:col>30</xdr:col>
      <xdr:colOff>266694</xdr:colOff>
      <xdr:row>7</xdr:row>
      <xdr:rowOff>28570</xdr:rowOff>
    </xdr:to>
    <xdr:pic>
      <xdr:nvPicPr>
        <xdr:cNvPr id="2" name="Imagem 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771E89-2962-4212-8F9A-422CB5DB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854523"/>
          <a:ext cx="581025" cy="63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7</xdr:row>
      <xdr:rowOff>152395</xdr:rowOff>
    </xdr:from>
    <xdr:to>
      <xdr:col>30</xdr:col>
      <xdr:colOff>266694</xdr:colOff>
      <xdr:row>11</xdr:row>
      <xdr:rowOff>28570</xdr:rowOff>
    </xdr:to>
    <xdr:pic>
      <xdr:nvPicPr>
        <xdr:cNvPr id="3" name="Imagem 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AE02903-A175-47B3-A814-C22E6353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1608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11</xdr:row>
      <xdr:rowOff>152395</xdr:rowOff>
    </xdr:from>
    <xdr:to>
      <xdr:col>30</xdr:col>
      <xdr:colOff>266694</xdr:colOff>
      <xdr:row>15</xdr:row>
      <xdr:rowOff>28570</xdr:rowOff>
    </xdr:to>
    <xdr:pic>
      <xdr:nvPicPr>
        <xdr:cNvPr id="5" name="Imagem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2F8678-BCF5-40E0-9BA8-CC0C4ECB1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2370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15</xdr:row>
      <xdr:rowOff>152395</xdr:rowOff>
    </xdr:from>
    <xdr:to>
      <xdr:col>30</xdr:col>
      <xdr:colOff>266694</xdr:colOff>
      <xdr:row>19</xdr:row>
      <xdr:rowOff>28570</xdr:rowOff>
    </xdr:to>
    <xdr:pic>
      <xdr:nvPicPr>
        <xdr:cNvPr id="6" name="Imagem 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0497A81-1BBA-4D9F-B2E7-4CA3EE4E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3132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19</xdr:row>
      <xdr:rowOff>152395</xdr:rowOff>
    </xdr:from>
    <xdr:to>
      <xdr:col>30</xdr:col>
      <xdr:colOff>266694</xdr:colOff>
      <xdr:row>23</xdr:row>
      <xdr:rowOff>28569</xdr:rowOff>
    </xdr:to>
    <xdr:pic>
      <xdr:nvPicPr>
        <xdr:cNvPr id="9" name="Imagem 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82C1322-156E-4D71-917F-9F3B567F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3894359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47</xdr:row>
      <xdr:rowOff>169720</xdr:rowOff>
    </xdr:from>
    <xdr:to>
      <xdr:col>30</xdr:col>
      <xdr:colOff>266694</xdr:colOff>
      <xdr:row>51</xdr:row>
      <xdr:rowOff>45896</xdr:rowOff>
    </xdr:to>
    <xdr:pic>
      <xdr:nvPicPr>
        <xdr:cNvPr id="4" name="Imagem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209E6CD-00F1-4552-B4B0-D33BE716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4143" y="9244447"/>
          <a:ext cx="578551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15</xdr:row>
      <xdr:rowOff>145602</xdr:rowOff>
    </xdr:from>
    <xdr:to>
      <xdr:col>14</xdr:col>
      <xdr:colOff>594633</xdr:colOff>
      <xdr:row>19</xdr:row>
      <xdr:rowOff>21777</xdr:rowOff>
    </xdr:to>
    <xdr:pic>
      <xdr:nvPicPr>
        <xdr:cNvPr id="17" name="Imagem 1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F581AC0-282F-D376-6225-6035329C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3125566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19</xdr:row>
      <xdr:rowOff>104779</xdr:rowOff>
    </xdr:from>
    <xdr:to>
      <xdr:col>14</xdr:col>
      <xdr:colOff>594633</xdr:colOff>
      <xdr:row>22</xdr:row>
      <xdr:rowOff>171454</xdr:rowOff>
    </xdr:to>
    <xdr:pic>
      <xdr:nvPicPr>
        <xdr:cNvPr id="19" name="Imagem 18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4F1BDB4-CF0E-5079-AFB5-32A72313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38467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43</xdr:row>
      <xdr:rowOff>104779</xdr:rowOff>
    </xdr:from>
    <xdr:to>
      <xdr:col>14</xdr:col>
      <xdr:colOff>594633</xdr:colOff>
      <xdr:row>46</xdr:row>
      <xdr:rowOff>171453</xdr:rowOff>
    </xdr:to>
    <xdr:pic>
      <xdr:nvPicPr>
        <xdr:cNvPr id="20" name="Imagem 19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932AFC28-9BC7-1F51-7527-F288A9BBE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8418743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43</xdr:row>
      <xdr:rowOff>183327</xdr:rowOff>
    </xdr:from>
    <xdr:to>
      <xdr:col>30</xdr:col>
      <xdr:colOff>266694</xdr:colOff>
      <xdr:row>47</xdr:row>
      <xdr:rowOff>59503</xdr:rowOff>
    </xdr:to>
    <xdr:pic>
      <xdr:nvPicPr>
        <xdr:cNvPr id="21" name="Imagem 2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C2D4A64-7E61-6FFD-BDEC-A045412A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4143" y="8496054"/>
          <a:ext cx="578551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31</xdr:row>
      <xdr:rowOff>139163</xdr:rowOff>
    </xdr:from>
    <xdr:to>
      <xdr:col>30</xdr:col>
      <xdr:colOff>269168</xdr:colOff>
      <xdr:row>35</xdr:row>
      <xdr:rowOff>15338</xdr:rowOff>
    </xdr:to>
    <xdr:pic>
      <xdr:nvPicPr>
        <xdr:cNvPr id="22" name="Gráfico 21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FC7E8D5-EF5D-891B-B766-269145436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7214143" y="6165890"/>
          <a:ext cx="581025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432954</xdr:colOff>
      <xdr:row>3</xdr:row>
      <xdr:rowOff>34637</xdr:rowOff>
    </xdr:from>
    <xdr:to>
      <xdr:col>11</xdr:col>
      <xdr:colOff>166171</xdr:colOff>
      <xdr:row>52</xdr:row>
      <xdr:rowOff>17320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71C03C50-6A3C-058D-2EFC-0A1F44E22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2954" y="762001"/>
          <a:ext cx="6591217" cy="92825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7</xdr:col>
      <xdr:colOff>95250</xdr:colOff>
      <xdr:row>22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476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C02B0-8A7E-48F4-8298-AAB1FEDF06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20</xdr:row>
      <xdr:rowOff>152400</xdr:rowOff>
    </xdr:from>
    <xdr:to>
      <xdr:col>7</xdr:col>
      <xdr:colOff>171450</xdr:colOff>
      <xdr:row>25</xdr:row>
      <xdr:rowOff>76200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40100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CBC103-B0ED-48A7-A130-97FD4C3486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20</xdr:row>
      <xdr:rowOff>152400</xdr:rowOff>
    </xdr:from>
    <xdr:to>
      <xdr:col>7</xdr:col>
      <xdr:colOff>171450</xdr:colOff>
      <xdr:row>25</xdr:row>
      <xdr:rowOff>76200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B94DD4-6475-40A2-AFD2-9C7D12E37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40100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C610E22-F8CB-48DE-8920-21A3105EE1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19</xdr:row>
      <xdr:rowOff>0</xdr:rowOff>
    </xdr:from>
    <xdr:to>
      <xdr:col>10</xdr:col>
      <xdr:colOff>550545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05375" y="42291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E7A5B3-D820-40B2-B905-2924C5CE1F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9524</xdr:colOff>
      <xdr:row>20</xdr:row>
      <xdr:rowOff>114300</xdr:rowOff>
    </xdr:from>
    <xdr:to>
      <xdr:col>7</xdr:col>
      <xdr:colOff>107949</xdr:colOff>
      <xdr:row>25</xdr:row>
      <xdr:rowOff>38100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57749" y="39719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1D8B2F-660C-45BE-A1CB-016898FD99B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20</xdr:row>
      <xdr:rowOff>28576</xdr:rowOff>
    </xdr:from>
    <xdr:to>
      <xdr:col>7</xdr:col>
      <xdr:colOff>171450</xdr:colOff>
      <xdr:row>24</xdr:row>
      <xdr:rowOff>142876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3886201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6F4B12-DDCD-44F0-978D-F193BF4093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21</xdr:row>
      <xdr:rowOff>0</xdr:rowOff>
    </xdr:from>
    <xdr:to>
      <xdr:col>10</xdr:col>
      <xdr:colOff>550545</xdr:colOff>
      <xdr:row>25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3F9D9A-F267-4F63-9D87-C9D3FB7A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991350" y="3476625"/>
          <a:ext cx="131254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D9BAF89-AC9B-4D5E-ABD3-8A35D67053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311150</xdr:colOff>
      <xdr:row>20</xdr:row>
      <xdr:rowOff>7939</xdr:rowOff>
    </xdr:from>
    <xdr:to>
      <xdr:col>7</xdr:col>
      <xdr:colOff>406400</xdr:colOff>
      <xdr:row>24</xdr:row>
      <xdr:rowOff>122239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38775" y="3865564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273388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525C02-0D9A-441E-9948-1D4CE85C256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18</xdr:row>
      <xdr:rowOff>171450</xdr:rowOff>
    </xdr:from>
    <xdr:to>
      <xdr:col>4</xdr:col>
      <xdr:colOff>419100</xdr:colOff>
      <xdr:row>23</xdr:row>
      <xdr:rowOff>95250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457575" y="364807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DBAD35-03B6-4F0A-9CE2-8C918B3262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20</xdr:row>
      <xdr:rowOff>142874</xdr:rowOff>
    </xdr:from>
    <xdr:to>
      <xdr:col>7</xdr:col>
      <xdr:colOff>257175</xdr:colOff>
      <xdr:row>25</xdr:row>
      <xdr:rowOff>66674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10150" y="4000499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070EB2-39D3-4A34-AFAE-21BDD3BA0CC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64769</xdr:colOff>
      <xdr:row>21</xdr:row>
      <xdr:rowOff>68580</xdr:rowOff>
    </xdr:from>
    <xdr:to>
      <xdr:col>10</xdr:col>
      <xdr:colOff>148589</xdr:colOff>
      <xdr:row>26</xdr:row>
      <xdr:rowOff>1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B4723-F4E5-4144-A58D-EAB2BDC6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51269" y="4116705"/>
          <a:ext cx="130302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ACE73F6-473A-F248-B6F9-A5E1E29A2EC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" y="6985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19</xdr:row>
      <xdr:rowOff>0</xdr:rowOff>
    </xdr:from>
    <xdr:to>
      <xdr:col>7</xdr:col>
      <xdr:colOff>95250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667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0DC2DC-99D9-4813-9298-2CEEB77FA34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20</xdr:row>
      <xdr:rowOff>0</xdr:rowOff>
    </xdr:from>
    <xdr:to>
      <xdr:col>5</xdr:col>
      <xdr:colOff>603250</xdr:colOff>
      <xdr:row>24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00B84-89FE-4768-89B1-4E4E4C07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38700" y="3857625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534FA52-797B-4F2D-817C-00D670B3B65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7</xdr:col>
      <xdr:colOff>95250</xdr:colOff>
      <xdr:row>24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857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11FAB26-9165-4E2E-9CEA-A1A890B630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19</xdr:row>
      <xdr:rowOff>190499</xdr:rowOff>
    </xdr:from>
    <xdr:to>
      <xdr:col>7</xdr:col>
      <xdr:colOff>228599</xdr:colOff>
      <xdr:row>24</xdr:row>
      <xdr:rowOff>114299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F01DD-A1CF-4D70-85C7-62E346DE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16829" y="3733799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563880</xdr:colOff>
      <xdr:row>20</xdr:row>
      <xdr:rowOff>152400</xdr:rowOff>
    </xdr:from>
    <xdr:to>
      <xdr:col>9</xdr:col>
      <xdr:colOff>353058</xdr:colOff>
      <xdr:row>22</xdr:row>
      <xdr:rowOff>10615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186805AA-5B9C-E7D0-1937-D6CE9BEC744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3886200"/>
          <a:ext cx="414018" cy="2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C6950E25-22EF-4311-BE58-2F3C42430E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19</xdr:row>
      <xdr:rowOff>190499</xdr:rowOff>
    </xdr:from>
    <xdr:to>
      <xdr:col>7</xdr:col>
      <xdr:colOff>228599</xdr:colOff>
      <xdr:row>24</xdr:row>
      <xdr:rowOff>114299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BB0EC-E6E7-4926-B6CC-72C7DBE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16829" y="3733799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539750</xdr:colOff>
      <xdr:row>10</xdr:row>
      <xdr:rowOff>166688</xdr:rowOff>
    </xdr:from>
    <xdr:to>
      <xdr:col>9</xdr:col>
      <xdr:colOff>330516</xdr:colOff>
      <xdr:row>12</xdr:row>
      <xdr:rowOff>24903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4E274626-032B-4A04-87FE-4DDA6D58A8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3" y="2119313"/>
          <a:ext cx="417828" cy="23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857250</xdr:colOff>
      <xdr:row>4</xdr:row>
      <xdr:rowOff>0</xdr:rowOff>
    </xdr:from>
    <xdr:to>
      <xdr:col>1</xdr:col>
      <xdr:colOff>457373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05DC809-9896-4948-A539-3C5DC12C4E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1299209</xdr:colOff>
      <xdr:row>26</xdr:row>
      <xdr:rowOff>99058</xdr:rowOff>
    </xdr:from>
    <xdr:to>
      <xdr:col>8</xdr:col>
      <xdr:colOff>22859</xdr:colOff>
      <xdr:row>31</xdr:row>
      <xdr:rowOff>30478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004A60-E1FB-4A0C-881F-33D7786E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36869" y="4930138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64B0DF6-ABF1-4971-952B-CC6F60BEA6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662941</xdr:colOff>
      <xdr:row>22</xdr:row>
      <xdr:rowOff>40006</xdr:rowOff>
    </xdr:from>
    <xdr:to>
      <xdr:col>10</xdr:col>
      <xdr:colOff>384810</xdr:colOff>
      <xdr:row>26</xdr:row>
      <xdr:rowOff>146686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8EA7C-3A5F-4B4D-8F86-C50C3B5F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684521" y="4131946"/>
          <a:ext cx="136779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190500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4B22F5D-C8A2-43BE-825E-594D584968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414" y="707571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64769</xdr:colOff>
      <xdr:row>21</xdr:row>
      <xdr:rowOff>68580</xdr:rowOff>
    </xdr:from>
    <xdr:to>
      <xdr:col>10</xdr:col>
      <xdr:colOff>148589</xdr:colOff>
      <xdr:row>26</xdr:row>
      <xdr:rowOff>0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AA220-432E-475A-91E5-8CD8EA96F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526529" y="4160520"/>
          <a:ext cx="133350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ADFA532-14F0-47B2-A783-50094960331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925827</xdr:colOff>
      <xdr:row>22</xdr:row>
      <xdr:rowOff>99061</xdr:rowOff>
    </xdr:from>
    <xdr:to>
      <xdr:col>9</xdr:col>
      <xdr:colOff>163827</xdr:colOff>
      <xdr:row>27</xdr:row>
      <xdr:rowOff>30481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9980A-7833-4CB4-A555-A0455D6C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816087" y="4191001"/>
          <a:ext cx="134112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E3F2DDE-E3AB-44AF-BE2F-E22E63EFE31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918210</xdr:colOff>
      <xdr:row>20</xdr:row>
      <xdr:rowOff>144780</xdr:rowOff>
    </xdr:from>
    <xdr:to>
      <xdr:col>8</xdr:col>
      <xdr:colOff>34290</xdr:colOff>
      <xdr:row>25</xdr:row>
      <xdr:rowOff>76200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CF204-615B-4378-BEB6-0DE2D596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095750" y="4053840"/>
          <a:ext cx="134112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10FEBCB-F3B2-4616-A0DD-CAAF51A7FC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21</xdr:row>
      <xdr:rowOff>0</xdr:rowOff>
    </xdr:from>
    <xdr:to>
      <xdr:col>8</xdr:col>
      <xdr:colOff>95250</xdr:colOff>
      <xdr:row>25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43650" y="4429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207F78F-8C85-4BC2-9B03-F341313B0E5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18</xdr:row>
      <xdr:rowOff>152400</xdr:rowOff>
    </xdr:from>
    <xdr:to>
      <xdr:col>7</xdr:col>
      <xdr:colOff>104775</xdr:colOff>
      <xdr:row>23</xdr:row>
      <xdr:rowOff>76200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57750" y="36290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10B416-EEBF-46E2-ABA1-916CE54D5EC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7</xdr:col>
      <xdr:colOff>95250</xdr:colOff>
      <xdr:row>25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4048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DA1DC7-144A-4129-AF5B-A0AB89A8BB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de%20Biocombustivel/An&#225;lise%20de%20Conjuntura/2021/Dados%20Abertos/Analise_de_Conjuntura_Ano_2021-Dados_Aber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A-21"/>
      <sheetName val="A-22"/>
      <sheetName val="A-23"/>
      <sheetName val="A-24"/>
      <sheetName val="A-25"/>
      <sheetName val="A-26"/>
      <sheetName val="A-27"/>
      <sheetName val="A-28"/>
      <sheetName val="A-29"/>
      <sheetName val="A-30"/>
      <sheetName val="A-31 "/>
      <sheetName val="A-32 "/>
      <sheetName val="A-33 "/>
      <sheetName val="A-34"/>
      <sheetName val="A-35 "/>
      <sheetName val="A-36"/>
      <sheetName val="A-37 "/>
      <sheetName val="A-38"/>
      <sheetName val="A-39"/>
      <sheetName val="A-40"/>
      <sheetName val="A-41"/>
      <sheetName val="A-42"/>
      <sheetName val="A-43"/>
      <sheetName val="A-44"/>
      <sheetName val="A-45"/>
      <sheetName val="A-46"/>
      <sheetName val="A-47"/>
      <sheetName val="A-48"/>
      <sheetName val="A-49"/>
      <sheetName val="A-50"/>
      <sheetName val="A-x"/>
      <sheetName val="ESRI_MAPINFO_SHEET"/>
    </sheetNames>
    <sheetDataSet>
      <sheetData sheetId="0">
        <row r="3">
          <cell r="AF3" t="str">
            <v>Análise de Conjuntura - Ano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enário_Alto" displayName="Cenário_Alto" ref="B2:BH53" totalsRowShown="0" headerRowDxfId="304" dataDxfId="303">
  <autoFilter ref="B2:BH53" xr:uid="{00000000-0009-0000-0100-000001000000}"/>
  <tableColumns count="59">
    <tableColumn id="1" xr3:uid="{00000000-0010-0000-0000-000001000000}" name="Ano" dataDxfId="302"/>
    <tableColumn id="2" xr3:uid="{00000000-0010-0000-0000-000002000000}" name="Área (mil ha) *" dataDxfId="301"/>
    <tableColumn id="3" xr3:uid="{00000000-0010-0000-0000-000003000000}" name="Área para Cana Energia (ha)" dataDxfId="300"/>
    <tableColumn id="4" xr3:uid="{00000000-0010-0000-0000-000004000000}" name="Produtividade (tc/ha) *" dataDxfId="299"/>
    <tableColumn id="5" xr3:uid="{00000000-0010-0000-0000-000005000000}" name="Cana Processada (t)" dataDxfId="298"/>
    <tableColumn id="6" xr3:uid="{00000000-0010-0000-0000-000006000000}" name="Rendimento (kg ATR/tc) *" dataDxfId="297"/>
    <tableColumn id="7" xr3:uid="{00000000-0010-0000-0000-000007000000}" name="kg ATR / ha X 100 *" dataDxfId="296"/>
    <tableColumn id="8" xr3:uid="{00000000-0010-0000-0000-000008000000}" name="ATR Total (t)*" dataDxfId="295"/>
    <tableColumn id="9" xr3:uid="{00000000-0010-0000-0000-000009000000}" name="Produção Interna de Etanol (m³)" dataDxfId="294"/>
    <tableColumn id="10" xr3:uid="{00000000-0010-0000-0000-00000A000000}" name="Prod. E1G (m³)" dataDxfId="293"/>
    <tableColumn id="11" xr3:uid="{00000000-0010-0000-0000-00000B000000}" name="Prod. E2G (m³)" dataDxfId="292"/>
    <tableColumn id="12" xr3:uid="{00000000-0010-0000-0000-00000C000000}" name="Prod. Milho (m³)" dataDxfId="291"/>
    <tableColumn id="13" xr3:uid="{00000000-0010-0000-0000-00000D000000}" name="Prod.  Anidro (m³)" dataDxfId="290"/>
    <tableColumn id="14" xr3:uid="{00000000-0010-0000-0000-00000E000000}" name="Prod.  Hidratado (m³)" dataDxfId="289"/>
    <tableColumn id="15" xr3:uid="{00000000-0010-0000-0000-00000F000000}" name="IMPORTAÇÃO (m³)" dataDxfId="288"/>
    <tableColumn id="16" xr3:uid="{00000000-0010-0000-0000-000010000000}" name="Oferta c/ importação (m³)" dataDxfId="287"/>
    <tableColumn id="17" xr3:uid="{00000000-0010-0000-0000-000011000000}" name="Açúcar Prod. (t)" dataDxfId="286"/>
    <tableColumn id="18" xr3:uid="{00000000-0010-0000-0000-000012000000}" name="Açúcar Exportação (t)" dataDxfId="285"/>
    <tableColumn id="19" xr3:uid="{00000000-0010-0000-0000-000013000000}" name="Açúcar Cons. Interno + Var. de Estoque (t)" dataDxfId="284"/>
    <tableColumn id="20" xr3:uid="{00000000-0010-0000-0000-000014000000}" name="Açúcar - Market Share Brasil no comércio mundial (%)" dataDxfId="283" dataCellStyle="Porcentagem"/>
    <tableColumn id="21" xr3:uid="{00000000-0010-0000-0000-000015000000}" name="Mix Etanol x Açúcar (%)" dataDxfId="282"/>
    <tableColumn id="22" xr3:uid="{00000000-0010-0000-0000-000016000000}" name="Etanol Exportação (l)" dataDxfId="281"/>
    <tableColumn id="23" xr3:uid="{00000000-0010-0000-0000-000017000000}" name="Etanol Outros Usos (l)" dataDxfId="280"/>
    <tableColumn id="24" xr3:uid="{00000000-0010-0000-0000-000018000000}" name="Etanol Carburante (l)" dataDxfId="279"/>
    <tableColumn id="25" xr3:uid="{00000000-0010-0000-0000-000019000000}" name="Novas Unidades" dataDxfId="278"/>
    <tableColumn id="26" xr3:uid="{00000000-0010-0000-0000-00001A000000}" name="Reativação" dataDxfId="277"/>
    <tableColumn id="27" xr3:uid="{00000000-0010-0000-0000-00001B000000}" name="Fechamento" dataDxfId="276"/>
    <tableColumn id="28" xr3:uid="{00000000-0010-0000-0000-00001C000000}" name="Novas Unidades Milho (Flex)" dataDxfId="275"/>
    <tableColumn id="29" xr3:uid="{00000000-0010-0000-0000-00001D000000}" name="Novas Unidades Milho (Full)" dataDxfId="274"/>
    <tableColumn id="30" xr3:uid="{00000000-0010-0000-0000-00001E000000}" name="Novas Unidades (Milho)" dataDxfId="273"/>
    <tableColumn id="32" xr3:uid="{00000000-0010-0000-0000-000020000000}" name="Demanda Gasolina A (1000 m³/ano)" dataDxfId="272"/>
    <tableColumn id="33" xr3:uid="{00000000-0010-0000-0000-000021000000}" name="Demanda Etanol Anidro (1000 m³/ano)" dataDxfId="271"/>
    <tableColumn id="34" xr3:uid="{00000000-0010-0000-0000-000022000000}" name="Demanda Gasolina C (1000 m³/ano)" dataDxfId="270"/>
    <tableColumn id="35" xr3:uid="{00000000-0010-0000-0000-000023000000}" name="Demanda Etanol Hidratado (1000 m³/ano)" dataDxfId="269"/>
    <tableColumn id="36" xr3:uid="{00000000-0010-0000-0000-000024000000}" name="Demanda Etanol Hidratado (gasolina equivalente) (1000 m³ gas. equiv. /ano)" dataDxfId="268"/>
    <tableColumn id="37" xr3:uid="{00000000-0010-0000-0000-000025000000}" name="Demanda Etanol Total (1000 m³/ano)" dataDxfId="267"/>
    <tableColumn id="38" xr3:uid="{00000000-0010-0000-0000-000026000000}" name="Demanda Etanol Total (1000 m³ gas. equiv. /ano)" dataDxfId="266"/>
    <tableColumn id="39" xr3:uid="{00000000-0010-0000-0000-000027000000}" name="Demanda Ciclo Otto* Total sem GNV (1000 m³ gas. equiv. /ano)" dataDxfId="265"/>
    <tableColumn id="40" xr3:uid="{00000000-0010-0000-0000-000028000000}" name="EH no Ciclo Otto* (em gas. equiv.) (%)" dataDxfId="264"/>
    <tableColumn id="41" xr3:uid="{00000000-0010-0000-0000-000029000000}" name="Demanda GNV (milhões m³)" dataDxfId="263"/>
    <tableColumn id="42" xr3:uid="{00000000-0010-0000-0000-00002A000000}" name="Demanda GNV (m³ gas. equiv.)" dataDxfId="262"/>
    <tableColumn id="43" xr3:uid="{00000000-0010-0000-0000-00002B000000}" name="Demanda Ciclo Otto Total (m³ gas. equiv.) com GNV" dataDxfId="261"/>
    <tableColumn id="44" xr3:uid="{00000000-0010-0000-0000-00002C000000}" name="Demanda Ciclo Otto Total (em volume) sem GNV" dataDxfId="260"/>
    <tableColumn id="45" xr3:uid="{00000000-0010-0000-0000-00002D000000}" name="% EH no Ciclo Otto (em volume)" dataDxfId="259"/>
    <tableColumn id="46" xr3:uid="{00000000-0010-0000-0000-00002E000000}" name="% Etanol carburante no Ciclo Otto (em volume)" dataDxfId="258"/>
    <tableColumn id="47" xr3:uid="{00000000-0010-0000-0000-00002F000000}" name="Produção de Gasolina (mil m³/dia)" dataDxfId="257"/>
    <tableColumn id="48" xr3:uid="{00000000-0010-0000-0000-000030000000}" name="Produção de Gasolina (mil m³/ano)" dataDxfId="256"/>
    <tableColumn id="49" xr3:uid="{00000000-0010-0000-0000-000031000000}" name="Balanço (em volume mil m³/ano)" dataDxfId="255"/>
    <tableColumn id="50" xr3:uid="{00000000-0010-0000-0000-000032000000}" name="Balanço (em % no Volume Total em energia)" dataDxfId="254"/>
    <tableColumn id="51" xr3:uid="{00000000-0010-0000-0000-000033000000}" name="Balanço (em % no Volume de Gasolina A)" dataDxfId="253"/>
    <tableColumn id="52" xr3:uid="{00000000-0010-0000-0000-000034000000}" name="Gasolina A só flex fuel (1.000 m³/ano)" dataDxfId="252"/>
    <tableColumn id="53" xr3:uid="{00000000-0010-0000-0000-000035000000}" name="Etanol Anidro só flex fuel (1.000 m³/ano)" dataDxfId="251"/>
    <tableColumn id="54" xr3:uid="{00000000-0010-0000-0000-000036000000}" name="Etanol Hidratado só flex fuel (1.000 m³/ano)" dataDxfId="250"/>
    <tableColumn id="55" xr3:uid="{00000000-0010-0000-0000-000037000000}" name="Ciclo Otto (flex fuel) (m³ gas. equiv.)" dataDxfId="249"/>
    <tableColumn id="56" xr3:uid="{00000000-0010-0000-0000-000038000000}" name="% EH flex fuel no Ciclo Otto (flex fuel) em volume Market share" dataDxfId="248"/>
    <tableColumn id="57" xr3:uid="{00000000-0010-0000-0000-000039000000}" name="% EH flex fuel no Ciclo Otto" dataDxfId="247"/>
    <tableColumn id="58" xr3:uid="{00000000-0010-0000-0000-00003A000000}" name="Anidro Carburante (1.000 m³/ano)" dataDxfId="246"/>
    <tableColumn id="59" xr3:uid="{00000000-0010-0000-0000-00003B000000}" name="Hidratado Carburante (1.000 m³/ano)" dataDxfId="245"/>
    <tableColumn id="60" xr3:uid="{00000000-0010-0000-0000-00003C000000}" name="Gap Energético (1.000 m³/ano)" dataDxfId="24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enário_Médio" displayName="Cenário_Médio" ref="B2:BH53" totalsRowShown="0" headerRowDxfId="243" dataDxfId="242">
  <autoFilter ref="B2:BH53" xr:uid="{00000000-0009-0000-0100-000002000000}"/>
  <tableColumns count="59">
    <tableColumn id="1" xr3:uid="{00000000-0010-0000-0100-000001000000}" name="Ano" dataDxfId="241"/>
    <tableColumn id="2" xr3:uid="{00000000-0010-0000-0100-000002000000}" name="Área (mil ha) *" dataDxfId="240"/>
    <tableColumn id="3" xr3:uid="{00000000-0010-0000-0100-000003000000}" name="Área para Cana Energia (ha)" dataDxfId="239"/>
    <tableColumn id="4" xr3:uid="{00000000-0010-0000-0100-000004000000}" name="Produtividade (tc/ha) *" dataDxfId="238"/>
    <tableColumn id="5" xr3:uid="{00000000-0010-0000-0100-000005000000}" name="Cana Processada (t)" dataDxfId="237"/>
    <tableColumn id="6" xr3:uid="{00000000-0010-0000-0100-000006000000}" name="Rendimento (kg ATR/tc) *" dataDxfId="236"/>
    <tableColumn id="7" xr3:uid="{00000000-0010-0000-0100-000007000000}" name="kg ATR / ha X 100 *" dataDxfId="235"/>
    <tableColumn id="8" xr3:uid="{00000000-0010-0000-0100-000008000000}" name="ATR Total (t)*" dataDxfId="234"/>
    <tableColumn id="9" xr3:uid="{00000000-0010-0000-0100-000009000000}" name="Produção Interna de Etanol (m³)" dataDxfId="233"/>
    <tableColumn id="10" xr3:uid="{00000000-0010-0000-0100-00000A000000}" name="Prod. E1G (m³)" dataDxfId="232"/>
    <tableColumn id="11" xr3:uid="{00000000-0010-0000-0100-00000B000000}" name="Prod. E2G (m³)" dataDxfId="231"/>
    <tableColumn id="12" xr3:uid="{00000000-0010-0000-0100-00000C000000}" name="Prod. Milho (m³)" dataDxfId="230"/>
    <tableColumn id="13" xr3:uid="{00000000-0010-0000-0100-00000D000000}" name="Prod.  Anidro (m³)" dataDxfId="229"/>
    <tableColumn id="14" xr3:uid="{00000000-0010-0000-0100-00000E000000}" name="Prod.  Hidratado (m³)" dataDxfId="228"/>
    <tableColumn id="15" xr3:uid="{00000000-0010-0000-0100-00000F000000}" name="IMPORTAÇÃO (m³)" dataDxfId="227"/>
    <tableColumn id="16" xr3:uid="{00000000-0010-0000-0100-000010000000}" name="Oferta c/ importação (m³)" dataDxfId="226"/>
    <tableColumn id="17" xr3:uid="{00000000-0010-0000-0100-000011000000}" name="Açúcar Prod. (t)" dataDxfId="225"/>
    <tableColumn id="18" xr3:uid="{00000000-0010-0000-0100-000012000000}" name="Açúcar Exportação (t)" dataDxfId="224"/>
    <tableColumn id="19" xr3:uid="{00000000-0010-0000-0100-000013000000}" name="Açúcar Cons. Interno + Var. de Estoque (t)" dataDxfId="223"/>
    <tableColumn id="20" xr3:uid="{00000000-0010-0000-0100-000014000000}" name="Açúcar - Market Share Brasil no comércio mundial (%)" dataDxfId="222" dataCellStyle="Porcentagem"/>
    <tableColumn id="21" xr3:uid="{00000000-0010-0000-0100-000015000000}" name="Mix Etanol x Açúcar (%)" dataDxfId="221"/>
    <tableColumn id="22" xr3:uid="{00000000-0010-0000-0100-000016000000}" name="Etanol Exportação (l)" dataDxfId="220"/>
    <tableColumn id="23" xr3:uid="{00000000-0010-0000-0100-000017000000}" name="Etanol Outros Usos (l)" dataDxfId="219"/>
    <tableColumn id="24" xr3:uid="{00000000-0010-0000-0100-000018000000}" name="Etanol Carburante (l)" dataDxfId="218"/>
    <tableColumn id="25" xr3:uid="{00000000-0010-0000-0100-000019000000}" name="Novas Unidades" dataDxfId="217"/>
    <tableColumn id="26" xr3:uid="{00000000-0010-0000-0100-00001A000000}" name="Reativação" dataDxfId="216"/>
    <tableColumn id="27" xr3:uid="{00000000-0010-0000-0100-00001B000000}" name="Fechamento" dataDxfId="215"/>
    <tableColumn id="28" xr3:uid="{00000000-0010-0000-0100-00001C000000}" name="Novas Unidades Milho (Flex)" dataDxfId="214"/>
    <tableColumn id="29" xr3:uid="{00000000-0010-0000-0100-00001D000000}" name="Novas Unidades Milho (Full)" dataDxfId="213"/>
    <tableColumn id="30" xr3:uid="{00000000-0010-0000-0100-00001E000000}" name="Novas Unidades (Milho)" dataDxfId="212"/>
    <tableColumn id="32" xr3:uid="{00000000-0010-0000-0100-000020000000}" name="Demanda Gasolina A (1000 m³/ano)" dataDxfId="211"/>
    <tableColumn id="33" xr3:uid="{00000000-0010-0000-0100-000021000000}" name="Demanda Etanol Anidro (1000 m³/ano)" dataDxfId="210"/>
    <tableColumn id="34" xr3:uid="{00000000-0010-0000-0100-000022000000}" name="Demanda Gasolina C (1000 m³/ano)" dataDxfId="209"/>
    <tableColumn id="35" xr3:uid="{00000000-0010-0000-0100-000023000000}" name="Demanda Etanol Hidratado (1000 m³/ano)" dataDxfId="208"/>
    <tableColumn id="36" xr3:uid="{00000000-0010-0000-0100-000024000000}" name="Demanda Etanol Hidratado (gasolina equivalente) (1000 m³ gas. equiv. /ano)" dataDxfId="207"/>
    <tableColumn id="37" xr3:uid="{00000000-0010-0000-0100-000025000000}" name="Demanda Etanol Total (1000 m³/ano)" dataDxfId="206"/>
    <tableColumn id="38" xr3:uid="{00000000-0010-0000-0100-000026000000}" name="Demanda Etanol Total (1000 m³ gas. equiv. /ano)" dataDxfId="205"/>
    <tableColumn id="39" xr3:uid="{00000000-0010-0000-0100-000027000000}" name="Demanda Ciclo Otto* Total sem GNV (1000 m³ gas. equiv. /ano)" dataDxfId="204"/>
    <tableColumn id="40" xr3:uid="{00000000-0010-0000-0100-000028000000}" name="EH no Ciclo Otto* (em gas. equiv.) (%)" dataDxfId="203"/>
    <tableColumn id="41" xr3:uid="{00000000-0010-0000-0100-000029000000}" name="Demanda GNV (milhões m³)" dataDxfId="202"/>
    <tableColumn id="42" xr3:uid="{00000000-0010-0000-0100-00002A000000}" name="Demanda GNV (m³ gas. equiv.)" dataDxfId="201"/>
    <tableColumn id="43" xr3:uid="{00000000-0010-0000-0100-00002B000000}" name="Demanda Ciclo Otto Total (m³ gas. equiv.) com GNV" dataDxfId="200"/>
    <tableColumn id="44" xr3:uid="{00000000-0010-0000-0100-00002C000000}" name="Demanda Ciclo Otto Total (em volume) sem GNV" dataDxfId="199"/>
    <tableColumn id="45" xr3:uid="{00000000-0010-0000-0100-00002D000000}" name="% EH no Ciclo Otto (em volume)" dataDxfId="198"/>
    <tableColumn id="46" xr3:uid="{00000000-0010-0000-0100-00002E000000}" name="% Etanol carburante no Ciclo Otto (em volume)" dataDxfId="197"/>
    <tableColumn id="47" xr3:uid="{00000000-0010-0000-0100-00002F000000}" name="Produção de Gasolina (mil m³/dia)" dataDxfId="196"/>
    <tableColumn id="48" xr3:uid="{00000000-0010-0000-0100-000030000000}" name="Produção de Gasolina (mil m³/ano)" dataDxfId="195"/>
    <tableColumn id="49" xr3:uid="{00000000-0010-0000-0100-000031000000}" name="Balanço (em volume mil m³/ano)" dataDxfId="194"/>
    <tableColumn id="50" xr3:uid="{00000000-0010-0000-0100-000032000000}" name="Balanço (em % no Volume Total em energia)" dataDxfId="193"/>
    <tableColumn id="51" xr3:uid="{00000000-0010-0000-0100-000033000000}" name="Balanço (em % no Volume de Gasolina A)" dataDxfId="192"/>
    <tableColumn id="52" xr3:uid="{00000000-0010-0000-0100-000034000000}" name="Gasolina A só flex fuel (1.000 m³/ano)" dataDxfId="191"/>
    <tableColumn id="53" xr3:uid="{00000000-0010-0000-0100-000035000000}" name="Etanol Anidro só flex fuel (1.000 m³/ano)" dataDxfId="190"/>
    <tableColumn id="54" xr3:uid="{00000000-0010-0000-0100-000036000000}" name="Etanol Hidratado só flex fuel (1.000 m³/ano)" dataDxfId="189"/>
    <tableColumn id="55" xr3:uid="{00000000-0010-0000-0100-000037000000}" name="Ciclo Otto (flex fuel) (m³ gas. equiv.)" dataDxfId="188"/>
    <tableColumn id="56" xr3:uid="{00000000-0010-0000-0100-000038000000}" name="% EH flex fuel no Ciclo Otto (flex fuel) em volume Market share" dataDxfId="187"/>
    <tableColumn id="57" xr3:uid="{00000000-0010-0000-0100-000039000000}" name="% EH flex fuel no Ciclo Otto" dataDxfId="186"/>
    <tableColumn id="58" xr3:uid="{00000000-0010-0000-0100-00003A000000}" name="Anidro Carburante (1.000 m³/ano)" dataDxfId="185"/>
    <tableColumn id="59" xr3:uid="{00000000-0010-0000-0100-00003B000000}" name="Hidratado Carburante (1.000 m³/ano)" dataDxfId="184"/>
    <tableColumn id="60" xr3:uid="{00000000-0010-0000-0100-00003C000000}" name="Gap Energético (1.000 m³/ano)" dataDxfId="18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enário_Baixo" displayName="Cenário_Baixo" ref="B2:BH53" totalsRowShown="0" headerRowDxfId="182" dataDxfId="181">
  <autoFilter ref="B2:BH53" xr:uid="{00000000-0009-0000-0100-000003000000}"/>
  <tableColumns count="59">
    <tableColumn id="1" xr3:uid="{00000000-0010-0000-0200-000001000000}" name="Ano" dataDxfId="180"/>
    <tableColumn id="2" xr3:uid="{00000000-0010-0000-0200-000002000000}" name="Área (mil ha) *" dataDxfId="179"/>
    <tableColumn id="3" xr3:uid="{00000000-0010-0000-0200-000003000000}" name="Área para Cana Energia (ha)" dataDxfId="178"/>
    <tableColumn id="4" xr3:uid="{00000000-0010-0000-0200-000004000000}" name="Produtividade (tc/ha) *" dataDxfId="177"/>
    <tableColumn id="5" xr3:uid="{00000000-0010-0000-0200-000005000000}" name="Cana Processada (t)" dataDxfId="176"/>
    <tableColumn id="6" xr3:uid="{00000000-0010-0000-0200-000006000000}" name="Rendimento (kg ATR/tc) *" dataDxfId="175"/>
    <tableColumn id="7" xr3:uid="{00000000-0010-0000-0200-000007000000}" name="kg ATR / ha X 100 *" dataDxfId="174"/>
    <tableColumn id="8" xr3:uid="{00000000-0010-0000-0200-000008000000}" name="ATR Total (t)*" dataDxfId="173"/>
    <tableColumn id="9" xr3:uid="{00000000-0010-0000-0200-000009000000}" name="Produção Interna de Etanol (m³)" dataDxfId="172"/>
    <tableColumn id="10" xr3:uid="{00000000-0010-0000-0200-00000A000000}" name="Prod. E1G (m³)" dataDxfId="171"/>
    <tableColumn id="11" xr3:uid="{00000000-0010-0000-0200-00000B000000}" name="Prod. E2G (m³)" dataDxfId="170"/>
    <tableColumn id="12" xr3:uid="{00000000-0010-0000-0200-00000C000000}" name="Prod. Milho (m³)" dataDxfId="169"/>
    <tableColumn id="13" xr3:uid="{00000000-0010-0000-0200-00000D000000}" name="Prod.  Anidro (m³)" dataDxfId="168"/>
    <tableColumn id="14" xr3:uid="{00000000-0010-0000-0200-00000E000000}" name="Prod.  Hidratado (m³)" dataDxfId="167"/>
    <tableColumn id="15" xr3:uid="{00000000-0010-0000-0200-00000F000000}" name="IMPORTAÇÃO (m³)" dataDxfId="166"/>
    <tableColumn id="16" xr3:uid="{00000000-0010-0000-0200-000010000000}" name="Oferta c/ importação (m³)" dataDxfId="165"/>
    <tableColumn id="17" xr3:uid="{00000000-0010-0000-0200-000011000000}" name="Açúcar Prod. (t)" dataDxfId="164"/>
    <tableColumn id="18" xr3:uid="{00000000-0010-0000-0200-000012000000}" name="Açúcar Exportação (t)" dataDxfId="163"/>
    <tableColumn id="19" xr3:uid="{00000000-0010-0000-0200-000013000000}" name="Açúcar Cons. Interno + Var. de Estoque (t)" dataDxfId="162"/>
    <tableColumn id="20" xr3:uid="{00000000-0010-0000-0200-000014000000}" name="Açúcar - Market Share Brasil no comércio mundial (%)" dataDxfId="161" dataCellStyle="Porcentagem"/>
    <tableColumn id="21" xr3:uid="{00000000-0010-0000-0200-000015000000}" name="Mix Etanol x Açúcar (%)" dataDxfId="160"/>
    <tableColumn id="22" xr3:uid="{00000000-0010-0000-0200-000016000000}" name="Etanol Exportação (l)" dataDxfId="159"/>
    <tableColumn id="23" xr3:uid="{00000000-0010-0000-0200-000017000000}" name="Etanol Outros Usos (l)" dataDxfId="158"/>
    <tableColumn id="24" xr3:uid="{00000000-0010-0000-0200-000018000000}" name="Etanol Carburante (l)" dataDxfId="157"/>
    <tableColumn id="25" xr3:uid="{00000000-0010-0000-0200-000019000000}" name="Novas Unidades" dataDxfId="156"/>
    <tableColumn id="26" xr3:uid="{00000000-0010-0000-0200-00001A000000}" name="Reativação" dataDxfId="155"/>
    <tableColumn id="27" xr3:uid="{00000000-0010-0000-0200-00001B000000}" name="Fechamento" dataDxfId="154"/>
    <tableColumn id="28" xr3:uid="{00000000-0010-0000-0200-00001C000000}" name="Novas Unidades Milho (Flex)" dataDxfId="153"/>
    <tableColumn id="29" xr3:uid="{00000000-0010-0000-0200-00001D000000}" name="Novas Unidades Milho (Full)" dataDxfId="152"/>
    <tableColumn id="30" xr3:uid="{00000000-0010-0000-0200-00001E000000}" name="Novas Unidades (Milho)" dataDxfId="151"/>
    <tableColumn id="32" xr3:uid="{00000000-0010-0000-0200-000020000000}" name="Demanda Gasolina A (1000 m³/ano)" dataDxfId="150"/>
    <tableColumn id="33" xr3:uid="{00000000-0010-0000-0200-000021000000}" name="Demanda Etanol Anidro (1000 m³/ano)" dataDxfId="149"/>
    <tableColumn id="34" xr3:uid="{00000000-0010-0000-0200-000022000000}" name="Demanda Gasolina C (1000 m³/ano)" dataDxfId="148"/>
    <tableColumn id="35" xr3:uid="{00000000-0010-0000-0200-000023000000}" name="Demanda Etanol Hidratado (1000 m³/ano)" dataDxfId="147"/>
    <tableColumn id="36" xr3:uid="{00000000-0010-0000-0200-000024000000}" name="Demanda Etanol Hidratado (gasolina equivalente) (1000 m³ gas. equiv. /ano)" dataDxfId="146"/>
    <tableColumn id="37" xr3:uid="{00000000-0010-0000-0200-000025000000}" name="Demanda Etanol Total (1000 m³/ano)" dataDxfId="145"/>
    <tableColumn id="38" xr3:uid="{00000000-0010-0000-0200-000026000000}" name="Demanda Etanol Total (1000 m³ gas. equiv. /ano)" dataDxfId="144"/>
    <tableColumn id="39" xr3:uid="{00000000-0010-0000-0200-000027000000}" name="Demanda Ciclo Otto* Total sem GNV (1000 m³ gas. equiv. /ano)" dataDxfId="143"/>
    <tableColumn id="40" xr3:uid="{00000000-0010-0000-0200-000028000000}" name="EH no Ciclo Otto* (em gas. equiv.) (%)" dataDxfId="142"/>
    <tableColumn id="41" xr3:uid="{00000000-0010-0000-0200-000029000000}" name="Demanda GNV (milhões m³)" dataDxfId="141"/>
    <tableColumn id="42" xr3:uid="{00000000-0010-0000-0200-00002A000000}" name="Demanda GNV (m³ gas. equiv.)" dataDxfId="140"/>
    <tableColumn id="43" xr3:uid="{00000000-0010-0000-0200-00002B000000}" name="Demanda Ciclo Otto Total (m³ gas. equiv.) com GNV" dataDxfId="139"/>
    <tableColumn id="44" xr3:uid="{00000000-0010-0000-0200-00002C000000}" name="Demanda Ciclo Otto Total (em volume) sem GNV" dataDxfId="138"/>
    <tableColumn id="45" xr3:uid="{00000000-0010-0000-0200-00002D000000}" name="% EH no Ciclo Otto (em volume)" dataDxfId="137"/>
    <tableColumn id="46" xr3:uid="{00000000-0010-0000-0200-00002E000000}" name="% Etanol carburante no Ciclo Otto (em volume)" dataDxfId="136"/>
    <tableColumn id="47" xr3:uid="{00000000-0010-0000-0200-00002F000000}" name="Produção de Gasolina (mil m³/dia)" dataDxfId="135"/>
    <tableColumn id="48" xr3:uid="{00000000-0010-0000-0200-000030000000}" name="Produção de Gasolina (mil m³/ano)" dataDxfId="134"/>
    <tableColumn id="49" xr3:uid="{00000000-0010-0000-0200-000031000000}" name="Balanço (em volume mil m³/ano)" dataDxfId="133"/>
    <tableColumn id="50" xr3:uid="{00000000-0010-0000-0200-000032000000}" name="Balanço (em % no Volume Total em energia)" dataDxfId="132"/>
    <tableColumn id="51" xr3:uid="{00000000-0010-0000-0200-000033000000}" name="Balanço (em % no Volume de Gasolina A)" dataDxfId="131"/>
    <tableColumn id="52" xr3:uid="{00000000-0010-0000-0200-000034000000}" name="Gasolina A só flex fuel (1.000 m³/ano)" dataDxfId="130"/>
    <tableColumn id="53" xr3:uid="{00000000-0010-0000-0200-000035000000}" name="Etanol Anidro só flex fuel (1.000 m³/ano)" dataDxfId="129"/>
    <tableColumn id="54" xr3:uid="{00000000-0010-0000-0200-000036000000}" name="Etanol Hidratado só flex fuel (1.000 m³/ano)" dataDxfId="128"/>
    <tableColumn id="55" xr3:uid="{00000000-0010-0000-0200-000037000000}" name="Ciclo Otto (flex fuel) (m³ gas. equiv.)" dataDxfId="127"/>
    <tableColumn id="56" xr3:uid="{00000000-0010-0000-0200-000038000000}" name="% EH flex fuel no Ciclo Otto (flex fuel) em volume Market share" dataDxfId="126"/>
    <tableColumn id="57" xr3:uid="{00000000-0010-0000-0200-000039000000}" name="% EH flex fuel no Ciclo Otto" dataDxfId="125"/>
    <tableColumn id="58" xr3:uid="{00000000-0010-0000-0200-00003A000000}" name="Anidro Carburante (1.000 m³/ano)" dataDxfId="124"/>
    <tableColumn id="59" xr3:uid="{00000000-0010-0000-0200-00003B000000}" name="Hidratado Carburante (1.000 m³/ano)" dataDxfId="123"/>
    <tableColumn id="60" xr3:uid="{00000000-0010-0000-0200-00003C000000}" name="Gap Energético (1.000 m³/ano)" dataDxfId="12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enário_BOX" displayName="Cenário_BOX" ref="B2:BH53" totalsRowShown="0" headerRowDxfId="121" dataDxfId="120">
  <autoFilter ref="B2:BH53" xr:uid="{00000000-0009-0000-0100-000004000000}"/>
  <tableColumns count="59">
    <tableColumn id="1" xr3:uid="{00000000-0010-0000-0300-000001000000}" name="Ano" dataDxfId="119"/>
    <tableColumn id="2" xr3:uid="{00000000-0010-0000-0300-000002000000}" name="Área (mil ha) *" dataDxfId="118"/>
    <tableColumn id="3" xr3:uid="{00000000-0010-0000-0300-000003000000}" name="Área para Cana Energia (ha)" dataDxfId="117"/>
    <tableColumn id="4" xr3:uid="{00000000-0010-0000-0300-000004000000}" name="Produtividade (tc/ha) *" dataDxfId="116"/>
    <tableColumn id="5" xr3:uid="{00000000-0010-0000-0300-000005000000}" name="Cana Processada (t)" dataDxfId="115"/>
    <tableColumn id="6" xr3:uid="{00000000-0010-0000-0300-000006000000}" name="Rendimento (kg ATR/tc) *" dataDxfId="114"/>
    <tableColumn id="7" xr3:uid="{00000000-0010-0000-0300-000007000000}" name="kg ATR / ha X 100 *" dataDxfId="113"/>
    <tableColumn id="8" xr3:uid="{00000000-0010-0000-0300-000008000000}" name="ATR Total (t)*" dataDxfId="112"/>
    <tableColumn id="9" xr3:uid="{00000000-0010-0000-0300-000009000000}" name="Produção Interna de Etanol (m³)" dataDxfId="111"/>
    <tableColumn id="10" xr3:uid="{00000000-0010-0000-0300-00000A000000}" name="Prod. E1G (m³)" dataDxfId="110"/>
    <tableColumn id="11" xr3:uid="{00000000-0010-0000-0300-00000B000000}" name="Prod. E2G (m³)" dataDxfId="109"/>
    <tableColumn id="12" xr3:uid="{00000000-0010-0000-0300-00000C000000}" name="Prod. Milho (m³)" dataDxfId="108"/>
    <tableColumn id="13" xr3:uid="{00000000-0010-0000-0300-00000D000000}" name="Prod.  Anidro (m³)" dataDxfId="107"/>
    <tableColumn id="14" xr3:uid="{00000000-0010-0000-0300-00000E000000}" name="Prod.  Hidratado (m³)" dataDxfId="106"/>
    <tableColumn id="15" xr3:uid="{00000000-0010-0000-0300-00000F000000}" name="IMPORTAÇÃO (m³)" dataDxfId="105"/>
    <tableColumn id="16" xr3:uid="{00000000-0010-0000-0300-000010000000}" name="Oferta c/ importação (m³)" dataDxfId="104"/>
    <tableColumn id="17" xr3:uid="{00000000-0010-0000-0300-000011000000}" name="Açúcar Prod. (t)" dataDxfId="103"/>
    <tableColumn id="18" xr3:uid="{00000000-0010-0000-0300-000012000000}" name="Açúcar Exportação (t)" dataDxfId="102"/>
    <tableColumn id="19" xr3:uid="{00000000-0010-0000-0300-000013000000}" name="Açúcar Cons. Interno + Var. de Estoque (t)" dataDxfId="101"/>
    <tableColumn id="20" xr3:uid="{00000000-0010-0000-0300-000014000000}" name="Açúcar - Market Share Brasil no comércio mundial (%)" dataDxfId="100" dataCellStyle="Porcentagem"/>
    <tableColumn id="21" xr3:uid="{00000000-0010-0000-0300-000015000000}" name="Mix Etanol x Açúcar (%)" dataDxfId="99"/>
    <tableColumn id="22" xr3:uid="{00000000-0010-0000-0300-000016000000}" name="Etanol Exportação (l)" dataDxfId="98"/>
    <tableColumn id="23" xr3:uid="{00000000-0010-0000-0300-000017000000}" name="Etanol Outros Usos (l)" dataDxfId="97"/>
    <tableColumn id="24" xr3:uid="{00000000-0010-0000-0300-000018000000}" name="Etanol Carburante (l)" dataDxfId="96"/>
    <tableColumn id="25" xr3:uid="{00000000-0010-0000-0300-000019000000}" name="Novas Unidades" dataDxfId="95"/>
    <tableColumn id="26" xr3:uid="{00000000-0010-0000-0300-00001A000000}" name="Reativação" dataDxfId="94"/>
    <tableColumn id="27" xr3:uid="{00000000-0010-0000-0300-00001B000000}" name="Fechamento" dataDxfId="93"/>
    <tableColumn id="28" xr3:uid="{00000000-0010-0000-0300-00001C000000}" name="Novas Unidades Milho (Flex)" dataDxfId="92"/>
    <tableColumn id="29" xr3:uid="{00000000-0010-0000-0300-00001D000000}" name="Novas Unidades Milho (Full)" dataDxfId="91"/>
    <tableColumn id="30" xr3:uid="{00000000-0010-0000-0300-00001E000000}" name="Novas Unidades (Milho)" dataDxfId="90"/>
    <tableColumn id="32" xr3:uid="{00000000-0010-0000-0300-000020000000}" name="Demanda Gasolina A (1000 m³/ano)" dataDxfId="89"/>
    <tableColumn id="33" xr3:uid="{00000000-0010-0000-0300-000021000000}" name="Demanda Etanol Anidro (1000 m³/ano)" dataDxfId="88"/>
    <tableColumn id="34" xr3:uid="{00000000-0010-0000-0300-000022000000}" name="Demanda Gasolina C (1000 m³/ano)" dataDxfId="87"/>
    <tableColumn id="35" xr3:uid="{00000000-0010-0000-0300-000023000000}" name="Demanda Etanol Hidratado (1000 m³/ano)" dataDxfId="86"/>
    <tableColumn id="36" xr3:uid="{00000000-0010-0000-0300-000024000000}" name="Demanda Etanol Hidratado (gasolina equivalente) (1000 m³ gas. equiv. /ano)" dataDxfId="85"/>
    <tableColumn id="37" xr3:uid="{00000000-0010-0000-0300-000025000000}" name="Demanda Etanol Total (1000 m³/ano)" dataDxfId="84"/>
    <tableColumn id="38" xr3:uid="{00000000-0010-0000-0300-000026000000}" name="Demanda Etanol Total (1000 m³ gas. equiv. /ano)" dataDxfId="83"/>
    <tableColumn id="39" xr3:uid="{00000000-0010-0000-0300-000027000000}" name="Demanda Ciclo Otto* Total sem GNV (1000 m³ gas. equiv. /ano)" dataDxfId="82"/>
    <tableColumn id="40" xr3:uid="{00000000-0010-0000-0300-000028000000}" name="EH no Ciclo Otto* (em gas. equiv.) (%)" dataDxfId="81"/>
    <tableColumn id="41" xr3:uid="{00000000-0010-0000-0300-000029000000}" name="Demanda GNV (milhões m³)" dataDxfId="80"/>
    <tableColumn id="42" xr3:uid="{00000000-0010-0000-0300-00002A000000}" name="Demanda GNV (m³ gas. equiv.)" dataDxfId="79"/>
    <tableColumn id="43" xr3:uid="{00000000-0010-0000-0300-00002B000000}" name="Demanda Ciclo Otto Total (m³ gas. equiv.) com GNV" dataDxfId="78"/>
    <tableColumn id="44" xr3:uid="{00000000-0010-0000-0300-00002C000000}" name="Demanda Ciclo Otto Total (em volume) sem GNV" dataDxfId="77"/>
    <tableColumn id="45" xr3:uid="{00000000-0010-0000-0300-00002D000000}" name="% EH no Ciclo Otto (em volume)" dataDxfId="76"/>
    <tableColumn id="46" xr3:uid="{00000000-0010-0000-0300-00002E000000}" name="% Etanol carburante no Ciclo Otto (em volume)" dataDxfId="75"/>
    <tableColumn id="47" xr3:uid="{00000000-0010-0000-0300-00002F000000}" name="Produção de Gasolina (mil m³/dia)" dataDxfId="74"/>
    <tableColumn id="48" xr3:uid="{00000000-0010-0000-0300-000030000000}" name="Produção de Gasolina (mil m³/ano)" dataDxfId="73"/>
    <tableColumn id="49" xr3:uid="{00000000-0010-0000-0300-000031000000}" name="Balanço (em volume mil m³/ano)" dataDxfId="72"/>
    <tableColumn id="50" xr3:uid="{00000000-0010-0000-0300-000032000000}" name="Balanço (em % no Volume Total em energia)" dataDxfId="71"/>
    <tableColumn id="51" xr3:uid="{00000000-0010-0000-0300-000033000000}" name="Balanço (em % no Volume de Gasolina A)" dataDxfId="70"/>
    <tableColumn id="52" xr3:uid="{00000000-0010-0000-0300-000034000000}" name="Gasolina A só flex fuel (1.000 m³/ano)" dataDxfId="69"/>
    <tableColumn id="53" xr3:uid="{00000000-0010-0000-0300-000035000000}" name="Etanol Anidro só flex fuel (1.000 m³/ano)" dataDxfId="68"/>
    <tableColumn id="54" xr3:uid="{00000000-0010-0000-0300-000036000000}" name="Etanol Hidratado só flex fuel (1.000 m³/ano)" dataDxfId="67"/>
    <tableColumn id="55" xr3:uid="{00000000-0010-0000-0300-000037000000}" name="Ciclo Otto (flex fuel) (m³ gas. equiv.)" dataDxfId="66"/>
    <tableColumn id="56" xr3:uid="{00000000-0010-0000-0300-000038000000}" name="% EH flex fuel no Ciclo Otto (flex fuel) em volume Market share" dataDxfId="65"/>
    <tableColumn id="57" xr3:uid="{00000000-0010-0000-0300-000039000000}" name="% EH flex fuel no Ciclo Otto" dataDxfId="64"/>
    <tableColumn id="58" xr3:uid="{00000000-0010-0000-0300-00003A000000}" name="Anidro Carburante (1.000 m³/ano)" dataDxfId="63"/>
    <tableColumn id="59" xr3:uid="{00000000-0010-0000-0300-00003B000000}" name="Hidratado Carburante (1.000 m³/ano)" dataDxfId="62"/>
    <tableColumn id="60" xr3:uid="{00000000-0010-0000-0300-00003C000000}" name="Gap Energético (1.000 m³/ano)" dataDxfId="6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DE_2030" displayName="PDE_2030" ref="B2:BH53" totalsRowShown="0" headerRowDxfId="60" dataDxfId="59">
  <autoFilter ref="B2:BH53" xr:uid="{00000000-0009-0000-0100-000005000000}"/>
  <tableColumns count="59">
    <tableColumn id="1" xr3:uid="{00000000-0010-0000-0400-000001000000}" name="Ano" dataDxfId="58"/>
    <tableColumn id="2" xr3:uid="{00000000-0010-0000-0400-000002000000}" name="Área (mil ha) *" dataDxfId="57"/>
    <tableColumn id="3" xr3:uid="{00000000-0010-0000-0400-000003000000}" name="Área para Cana Energia (ha)" dataDxfId="56"/>
    <tableColumn id="4" xr3:uid="{00000000-0010-0000-0400-000004000000}" name="Produtividade (tc/ha) *" dataDxfId="55"/>
    <tableColumn id="5" xr3:uid="{00000000-0010-0000-0400-000005000000}" name="Cana Processada (t)" dataDxfId="54"/>
    <tableColumn id="6" xr3:uid="{00000000-0010-0000-0400-000006000000}" name="Rendimento (kg ATR/tc) *" dataDxfId="53"/>
    <tableColumn id="7" xr3:uid="{00000000-0010-0000-0400-000007000000}" name="kg ATR / ha X 100 *" dataDxfId="52"/>
    <tableColumn id="8" xr3:uid="{00000000-0010-0000-0400-000008000000}" name="ATR Total (t)*" dataDxfId="51"/>
    <tableColumn id="9" xr3:uid="{00000000-0010-0000-0400-000009000000}" name="Produção Interna de Etanol (m³)" dataDxfId="50"/>
    <tableColumn id="10" xr3:uid="{00000000-0010-0000-0400-00000A000000}" name="Prod. E1G (m³)" dataDxfId="49"/>
    <tableColumn id="11" xr3:uid="{00000000-0010-0000-0400-00000B000000}" name="Prod. E2G (m³)" dataDxfId="48"/>
    <tableColumn id="12" xr3:uid="{00000000-0010-0000-0400-00000C000000}" name="Prod. Milho (m³)" dataDxfId="47"/>
    <tableColumn id="13" xr3:uid="{00000000-0010-0000-0400-00000D000000}" name="Prod.  Anidro (m³)" dataDxfId="46"/>
    <tableColumn id="14" xr3:uid="{00000000-0010-0000-0400-00000E000000}" name="Prod.  Hidratado (m³)" dataDxfId="45"/>
    <tableColumn id="15" xr3:uid="{00000000-0010-0000-0400-00000F000000}" name="IMPORTAÇÃO (m³)" dataDxfId="44"/>
    <tableColumn id="16" xr3:uid="{00000000-0010-0000-0400-000010000000}" name="Oferta c/ importação (m³)" dataDxfId="43"/>
    <tableColumn id="17" xr3:uid="{00000000-0010-0000-0400-000011000000}" name="Açúcar Prod. (t)" dataDxfId="42"/>
    <tableColumn id="18" xr3:uid="{00000000-0010-0000-0400-000012000000}" name="Açúcar Exportação (t)" dataDxfId="41"/>
    <tableColumn id="19" xr3:uid="{00000000-0010-0000-0400-000013000000}" name="Açúcar Cons. Interno + Var. de Estoque (t)" dataDxfId="40"/>
    <tableColumn id="20" xr3:uid="{00000000-0010-0000-0400-000014000000}" name="Açúcar - Market Share Brasil no comércio mundial (%)" dataDxfId="39" dataCellStyle="Porcentagem"/>
    <tableColumn id="21" xr3:uid="{00000000-0010-0000-0400-000015000000}" name="Mix Etanol x Açúcar (%)" dataDxfId="38"/>
    <tableColumn id="22" xr3:uid="{00000000-0010-0000-0400-000016000000}" name="Etanol Exportação (l)" dataDxfId="37"/>
    <tableColumn id="23" xr3:uid="{00000000-0010-0000-0400-000017000000}" name="Etanol Outros Usos (l)" dataDxfId="36"/>
    <tableColumn id="24" xr3:uid="{00000000-0010-0000-0400-000018000000}" name="Etanol Carburante (l)" dataDxfId="35"/>
    <tableColumn id="25" xr3:uid="{00000000-0010-0000-0400-000019000000}" name="Novas Unidades" dataDxfId="34"/>
    <tableColumn id="26" xr3:uid="{00000000-0010-0000-0400-00001A000000}" name="Reativação" dataDxfId="33"/>
    <tableColumn id="27" xr3:uid="{00000000-0010-0000-0400-00001B000000}" name="Fechamento" dataDxfId="32"/>
    <tableColumn id="28" xr3:uid="{00000000-0010-0000-0400-00001C000000}" name="Novas Unidades Milho (Flex)" dataDxfId="31"/>
    <tableColumn id="29" xr3:uid="{00000000-0010-0000-0400-00001D000000}" name="Novas Unidades Milho (Full)" dataDxfId="30"/>
    <tableColumn id="30" xr3:uid="{00000000-0010-0000-0400-00001E000000}" name="Novas Unidades (Milho)" dataDxfId="29"/>
    <tableColumn id="32" xr3:uid="{00000000-0010-0000-0400-000020000000}" name="Demanda Gasolina A (1000 m³/ano)" dataDxfId="28"/>
    <tableColumn id="33" xr3:uid="{00000000-0010-0000-0400-000021000000}" name="Demanda Etanol Anidro (1000 m³/ano)" dataDxfId="27"/>
    <tableColumn id="34" xr3:uid="{00000000-0010-0000-0400-000022000000}" name="Demanda Gasolina C (1000 m³/ano)" dataDxfId="26"/>
    <tableColumn id="35" xr3:uid="{00000000-0010-0000-0400-000023000000}" name="Demanda Etanol Hidratado (1000 m³/ano)" dataDxfId="25"/>
    <tableColumn id="36" xr3:uid="{00000000-0010-0000-0400-000024000000}" name="Demanda Etanol Hidratado (gasolina equivalente) (1000 m³ gas. equiv. /ano)" dataDxfId="24"/>
    <tableColumn id="37" xr3:uid="{00000000-0010-0000-0400-000025000000}" name="Demanda Etanol Total (1000 m³/ano)" dataDxfId="23"/>
    <tableColumn id="38" xr3:uid="{00000000-0010-0000-0400-000026000000}" name="Demanda Etanol Total (1000 m³ gas. equiv. /ano)" dataDxfId="22"/>
    <tableColumn id="39" xr3:uid="{00000000-0010-0000-0400-000027000000}" name="Demanda Ciclo Otto* Total sem GNV (1000 m³ gas. equiv. /ano)" dataDxfId="21"/>
    <tableColumn id="40" xr3:uid="{00000000-0010-0000-0400-000028000000}" name="EH no Ciclo Otto* (em gaso equiv.) (%)" dataDxfId="20"/>
    <tableColumn id="41" xr3:uid="{00000000-0010-0000-0400-000029000000}" name="Demanda GNV (milhões m³)" dataDxfId="19"/>
    <tableColumn id="42" xr3:uid="{00000000-0010-0000-0400-00002A000000}" name="Demanda GNV (m³ gasolina equivalente)" dataDxfId="18"/>
    <tableColumn id="43" xr3:uid="{00000000-0010-0000-0400-00002B000000}" name="Demanda Ciclo Otto Total (m³ gasolina equivalente) com GNV" dataDxfId="17"/>
    <tableColumn id="44" xr3:uid="{00000000-0010-0000-0400-00002C000000}" name="Demanda Ciclo Otto Total (em volume) sem GNV" dataDxfId="16"/>
    <tableColumn id="45" xr3:uid="{00000000-0010-0000-0400-00002D000000}" name="% EH no Ciclo Otto (em volume)" dataDxfId="15"/>
    <tableColumn id="46" xr3:uid="{00000000-0010-0000-0400-00002E000000}" name="% Etanol carburante no Ciclo Otto (em volume)" dataDxfId="14"/>
    <tableColumn id="47" xr3:uid="{00000000-0010-0000-0400-00002F000000}" name="Produção de Gasolina (mil m³/dia)" dataDxfId="13"/>
    <tableColumn id="48" xr3:uid="{00000000-0010-0000-0400-000030000000}" name="Produção de Gasolina (mil m³/ano)" dataDxfId="12"/>
    <tableColumn id="49" xr3:uid="{00000000-0010-0000-0400-000031000000}" name="Balanço (em volume mil m³/ano)" dataDxfId="11"/>
    <tableColumn id="50" xr3:uid="{00000000-0010-0000-0400-000032000000}" name="Balanço (em % no Volume Total em energia)" dataDxfId="10"/>
    <tableColumn id="51" xr3:uid="{00000000-0010-0000-0400-000033000000}" name="Balanço (em % no Volume de Gasolina A)" dataDxfId="9"/>
    <tableColumn id="52" xr3:uid="{00000000-0010-0000-0400-000034000000}" name="Gasolina A só flex fuel (1.000 m³/ano)" dataDxfId="8"/>
    <tableColumn id="53" xr3:uid="{00000000-0010-0000-0400-000035000000}" name="Etanol Anidro só flex fuel (1.000 m³/ano)" dataDxfId="7"/>
    <tableColumn id="54" xr3:uid="{00000000-0010-0000-0400-000036000000}" name="Etanol Hidratado só flex fuel (1.000 m³/ano)" dataDxfId="6"/>
    <tableColumn id="55" xr3:uid="{00000000-0010-0000-0400-000037000000}" name="Ciclo Otto (flex fuel) (m³ gas. equiv.)" dataDxfId="5"/>
    <tableColumn id="56" xr3:uid="{00000000-0010-0000-0400-000038000000}" name="% EH flex fuel no Ciclo Otto (flex fuel) em volume Market share" dataDxfId="4"/>
    <tableColumn id="57" xr3:uid="{00000000-0010-0000-0400-000039000000}" name="% EH flex fuel no Ciclo Otto" dataDxfId="3"/>
    <tableColumn id="58" xr3:uid="{00000000-0010-0000-0400-00003A000000}" name="Anidro Carburante (1.000 m³/ano)" dataDxfId="2"/>
    <tableColumn id="59" xr3:uid="{00000000-0010-0000-0400-00003B000000}" name="Hidratado Carburante (1.000 m³/ano)" dataDxfId="1"/>
    <tableColumn id="60" xr3:uid="{00000000-0010-0000-0400-00003C000000}" name="Gap Energético (1.000 m³/ano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Q1:AZ70"/>
  <sheetViews>
    <sheetView showGridLines="0" tabSelected="1" zoomScale="55" zoomScaleNormal="55" workbookViewId="0">
      <pane xSplit="13" topLeftCell="N1" activePane="topRight" state="frozen"/>
      <selection pane="topRight" activeCell="Q30" sqref="Q30"/>
    </sheetView>
  </sheetViews>
  <sheetFormatPr defaultColWidth="9.44140625" defaultRowHeight="14.4" x14ac:dyDescent="0.3"/>
  <cols>
    <col min="1" max="12" width="9.44140625" style="2"/>
    <col min="13" max="13" width="3.5546875" style="2" customWidth="1"/>
    <col min="14" max="15" width="9.44140625" style="2" customWidth="1"/>
    <col min="16" max="16" width="3.44140625" style="2" customWidth="1"/>
    <col min="17" max="24" width="9.44140625" style="2"/>
    <col min="25" max="25" width="9.44140625" style="2" customWidth="1"/>
    <col min="26" max="26" width="9.44140625" style="2"/>
    <col min="27" max="27" width="3.44140625" style="2" customWidth="1"/>
    <col min="28" max="37" width="9.44140625" style="2"/>
    <col min="38" max="38" width="3.44140625" style="2" customWidth="1"/>
    <col min="40" max="16384" width="9.44140625" style="2"/>
  </cols>
  <sheetData>
    <row r="1" spans="17:52" ht="21.75" customHeight="1" x14ac:dyDescent="0.3"/>
    <row r="3" spans="17:52" s="26" customFormat="1" ht="21" customHeight="1" x14ac:dyDescent="0.45">
      <c r="AD3" s="7" t="s">
        <v>95</v>
      </c>
      <c r="AM3" s="28"/>
    </row>
    <row r="4" spans="17:52" ht="12" customHeight="1" x14ac:dyDescent="0.3"/>
    <row r="5" spans="17:52" x14ac:dyDescent="0.3">
      <c r="AM5" s="2"/>
    </row>
    <row r="6" spans="17:52" x14ac:dyDescent="0.3">
      <c r="Q6" s="3" t="s">
        <v>102</v>
      </c>
      <c r="AA6" s="3"/>
      <c r="AF6" s="3" t="s">
        <v>129</v>
      </c>
      <c r="AM6" s="3"/>
      <c r="AZ6" s="3"/>
    </row>
    <row r="7" spans="17:52" x14ac:dyDescent="0.3">
      <c r="AM7" s="2"/>
    </row>
    <row r="8" spans="17:52" x14ac:dyDescent="0.3">
      <c r="AM8" s="2"/>
    </row>
    <row r="9" spans="17:52" x14ac:dyDescent="0.3">
      <c r="AM9" s="2"/>
    </row>
    <row r="10" spans="17:52" x14ac:dyDescent="0.3">
      <c r="Q10" s="3" t="s">
        <v>101</v>
      </c>
      <c r="AA10" s="3"/>
      <c r="AF10" s="3" t="s">
        <v>124</v>
      </c>
      <c r="AM10" s="3"/>
      <c r="AZ10" s="3"/>
    </row>
    <row r="11" spans="17:52" x14ac:dyDescent="0.3">
      <c r="AM11" s="2"/>
    </row>
    <row r="14" spans="17:52" x14ac:dyDescent="0.3">
      <c r="Q14" s="3" t="s">
        <v>116</v>
      </c>
      <c r="R14" s="3"/>
      <c r="S14" s="3"/>
      <c r="T14" s="3"/>
      <c r="AA14" s="3"/>
      <c r="AF14" s="3" t="s">
        <v>125</v>
      </c>
      <c r="AM14" s="3"/>
      <c r="AZ14" s="3"/>
    </row>
    <row r="15" spans="17:52" x14ac:dyDescent="0.3">
      <c r="AM15" s="2"/>
    </row>
    <row r="16" spans="17:52" x14ac:dyDescent="0.3">
      <c r="AM16" s="2"/>
    </row>
    <row r="17" spans="17:52" x14ac:dyDescent="0.3">
      <c r="AM17" s="2"/>
    </row>
    <row r="18" spans="17:52" x14ac:dyDescent="0.3">
      <c r="Q18" s="3" t="s">
        <v>117</v>
      </c>
      <c r="R18" s="3"/>
      <c r="S18" s="3"/>
      <c r="AF18" s="3" t="s">
        <v>126</v>
      </c>
      <c r="AM18" s="3"/>
      <c r="AZ18" s="3"/>
    </row>
    <row r="19" spans="17:52" x14ac:dyDescent="0.3">
      <c r="Z19"/>
      <c r="AM19" s="2"/>
    </row>
    <row r="20" spans="17:52" x14ac:dyDescent="0.3">
      <c r="AM20" s="2"/>
    </row>
    <row r="21" spans="17:52" x14ac:dyDescent="0.3">
      <c r="Z21" s="24"/>
      <c r="AM21" s="2"/>
    </row>
    <row r="22" spans="17:52" x14ac:dyDescent="0.3">
      <c r="Q22" s="3" t="s">
        <v>118</v>
      </c>
      <c r="AF22" s="3" t="s">
        <v>131</v>
      </c>
      <c r="AM22" s="3"/>
      <c r="AZ22" s="3"/>
    </row>
    <row r="23" spans="17:52" x14ac:dyDescent="0.3">
      <c r="AM23" s="2"/>
    </row>
    <row r="24" spans="17:52" x14ac:dyDescent="0.3">
      <c r="AM24" s="2"/>
    </row>
    <row r="25" spans="17:52" x14ac:dyDescent="0.3">
      <c r="AM25" s="2"/>
    </row>
    <row r="26" spans="17:52" x14ac:dyDescent="0.3">
      <c r="Q26" s="3" t="s">
        <v>119</v>
      </c>
      <c r="R26" s="3"/>
      <c r="S26" s="3"/>
      <c r="AF26" s="3" t="s">
        <v>127</v>
      </c>
      <c r="AM26" s="3"/>
      <c r="AZ26" s="3"/>
    </row>
    <row r="27" spans="17:52" x14ac:dyDescent="0.3">
      <c r="AM27" s="2"/>
    </row>
    <row r="28" spans="17:52" x14ac:dyDescent="0.3">
      <c r="AM28" s="2"/>
    </row>
    <row r="29" spans="17:52" x14ac:dyDescent="0.3">
      <c r="AM29" s="2"/>
    </row>
    <row r="30" spans="17:52" x14ac:dyDescent="0.3">
      <c r="Q30" s="3" t="s">
        <v>120</v>
      </c>
      <c r="AF30" s="3" t="s">
        <v>128</v>
      </c>
      <c r="AM30" s="3"/>
      <c r="AZ30" s="3"/>
    </row>
    <row r="31" spans="17:52" x14ac:dyDescent="0.3">
      <c r="AM31" s="2"/>
    </row>
    <row r="32" spans="17:52" x14ac:dyDescent="0.3">
      <c r="AM32" s="2"/>
    </row>
    <row r="33" spans="17:39" x14ac:dyDescent="0.3">
      <c r="AM33" s="2"/>
    </row>
    <row r="34" spans="17:39" x14ac:dyDescent="0.3">
      <c r="Q34" s="3" t="s">
        <v>121</v>
      </c>
      <c r="AF34" s="3" t="s">
        <v>141</v>
      </c>
      <c r="AM34" s="3"/>
    </row>
    <row r="35" spans="17:39" x14ac:dyDescent="0.3">
      <c r="AM35" s="2"/>
    </row>
    <row r="36" spans="17:39" x14ac:dyDescent="0.3">
      <c r="AM36" s="2"/>
    </row>
    <row r="37" spans="17:39" x14ac:dyDescent="0.3">
      <c r="AM37" s="2"/>
    </row>
    <row r="38" spans="17:39" x14ac:dyDescent="0.3">
      <c r="Q38" s="3" t="s">
        <v>122</v>
      </c>
      <c r="AF38" s="3" t="s">
        <v>140</v>
      </c>
      <c r="AM38" s="3"/>
    </row>
    <row r="39" spans="17:39" x14ac:dyDescent="0.3">
      <c r="AM39" s="2"/>
    </row>
    <row r="40" spans="17:39" x14ac:dyDescent="0.3">
      <c r="AM40" s="2"/>
    </row>
    <row r="41" spans="17:39" x14ac:dyDescent="0.3">
      <c r="AM41" s="2"/>
    </row>
    <row r="42" spans="17:39" x14ac:dyDescent="0.3">
      <c r="Q42" s="3" t="s">
        <v>123</v>
      </c>
      <c r="AF42" s="3" t="s">
        <v>139</v>
      </c>
      <c r="AM42" s="3"/>
    </row>
    <row r="43" spans="17:39" x14ac:dyDescent="0.3">
      <c r="AM43" s="2"/>
    </row>
    <row r="44" spans="17:39" x14ac:dyDescent="0.3">
      <c r="AM44" s="2"/>
    </row>
    <row r="45" spans="17:39" x14ac:dyDescent="0.3">
      <c r="AM45" s="2"/>
    </row>
    <row r="46" spans="17:39" x14ac:dyDescent="0.3">
      <c r="Q46" s="3" t="s">
        <v>133</v>
      </c>
      <c r="AF46" s="3" t="s">
        <v>138</v>
      </c>
      <c r="AM46" s="3"/>
    </row>
    <row r="47" spans="17:39" x14ac:dyDescent="0.3">
      <c r="AM47" s="2"/>
    </row>
    <row r="48" spans="17:39" x14ac:dyDescent="0.3">
      <c r="AM48" s="2"/>
    </row>
    <row r="49" spans="17:39" x14ac:dyDescent="0.3">
      <c r="AM49" s="2"/>
    </row>
    <row r="50" spans="17:39" x14ac:dyDescent="0.3">
      <c r="Q50" s="3" t="s">
        <v>130</v>
      </c>
      <c r="AB50" s="3"/>
      <c r="AF50" s="3" t="s">
        <v>92</v>
      </c>
      <c r="AM50" s="3"/>
    </row>
    <row r="51" spans="17:39" x14ac:dyDescent="0.3">
      <c r="AM51" s="2"/>
    </row>
    <row r="52" spans="17:39" x14ac:dyDescent="0.3">
      <c r="AM52" s="2"/>
    </row>
    <row r="53" spans="17:39" x14ac:dyDescent="0.3">
      <c r="AM53" s="2"/>
    </row>
    <row r="54" spans="17:39" x14ac:dyDescent="0.3">
      <c r="AB54" s="3"/>
      <c r="AM54" s="3"/>
    </row>
    <row r="55" spans="17:39" x14ac:dyDescent="0.3">
      <c r="AM55" s="2"/>
    </row>
    <row r="56" spans="17:39" x14ac:dyDescent="0.3">
      <c r="AM56" s="2"/>
    </row>
    <row r="57" spans="17:39" x14ac:dyDescent="0.3">
      <c r="AM57" s="2"/>
    </row>
    <row r="58" spans="17:39" x14ac:dyDescent="0.3">
      <c r="AB58" s="3"/>
      <c r="AM58" s="3"/>
    </row>
    <row r="59" spans="17:39" x14ac:dyDescent="0.3">
      <c r="AM59" s="2"/>
    </row>
    <row r="60" spans="17:39" x14ac:dyDescent="0.3">
      <c r="AM60" s="2"/>
    </row>
    <row r="61" spans="17:39" x14ac:dyDescent="0.3">
      <c r="AM61" s="2"/>
    </row>
    <row r="62" spans="17:39" x14ac:dyDescent="0.3">
      <c r="AB62" s="3"/>
      <c r="AM62" s="3"/>
    </row>
    <row r="63" spans="17:39" x14ac:dyDescent="0.3">
      <c r="AM63" s="2"/>
    </row>
    <row r="64" spans="17:39" x14ac:dyDescent="0.3">
      <c r="AM64" s="2"/>
    </row>
    <row r="65" spans="39:39" x14ac:dyDescent="0.3">
      <c r="AM65" s="2"/>
    </row>
    <row r="66" spans="39:39" x14ac:dyDescent="0.3">
      <c r="AM66" s="3"/>
    </row>
    <row r="67" spans="39:39" x14ac:dyDescent="0.3">
      <c r="AM67" s="2"/>
    </row>
    <row r="68" spans="39:39" x14ac:dyDescent="0.3">
      <c r="AM68" s="2"/>
    </row>
    <row r="69" spans="39:39" x14ac:dyDescent="0.3">
      <c r="AM69" s="2"/>
    </row>
    <row r="70" spans="39:39" x14ac:dyDescent="0.3">
      <c r="AM70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0">
    <tabColor rgb="FF00B050"/>
  </sheetPr>
  <dimension ref="A1:DZ35"/>
  <sheetViews>
    <sheetView showGridLines="0" zoomScale="120" zoomScaleNormal="12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E17" sqref="E17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Índice!Q38</f>
        <v>Gráfico 9 - Cana Processada</v>
      </c>
      <c r="D8" s="3"/>
      <c r="E8" s="3"/>
    </row>
    <row r="10" spans="1:130" ht="15" customHeight="1" x14ac:dyDescent="0.3">
      <c r="A10" s="4" t="s">
        <v>0</v>
      </c>
      <c r="C10" s="4" t="s">
        <v>74</v>
      </c>
      <c r="D10" s="4" t="s">
        <v>75</v>
      </c>
      <c r="E10" s="4" t="s">
        <v>76</v>
      </c>
    </row>
    <row r="11" spans="1:130" ht="15" customHeight="1" x14ac:dyDescent="0.3">
      <c r="B11" s="4"/>
      <c r="C11" s="23" t="s">
        <v>78</v>
      </c>
      <c r="D11" s="23"/>
      <c r="E11" s="23"/>
    </row>
    <row r="12" spans="1:130" x14ac:dyDescent="0.3">
      <c r="A12" s="6">
        <v>2023</v>
      </c>
      <c r="B12" s="6"/>
      <c r="C12" s="53">
        <v>643.32907641330803</v>
      </c>
      <c r="D12" s="53">
        <v>643.39320841420101</v>
      </c>
      <c r="E12" s="53">
        <v>643.35698288527942</v>
      </c>
      <c r="H12" s="10"/>
    </row>
    <row r="13" spans="1:130" x14ac:dyDescent="0.3">
      <c r="A13" s="6">
        <v>2024</v>
      </c>
      <c r="C13" s="53">
        <v>643.61423298524198</v>
      </c>
      <c r="D13" s="53">
        <v>650.2075374138584</v>
      </c>
      <c r="E13" s="53">
        <v>648.76469512619724</v>
      </c>
    </row>
    <row r="14" spans="1:130" x14ac:dyDescent="0.3">
      <c r="A14" s="6">
        <v>2025</v>
      </c>
      <c r="C14" s="53">
        <v>642.52595499273355</v>
      </c>
      <c r="D14" s="53">
        <v>666.07778486555219</v>
      </c>
      <c r="E14" s="53">
        <v>653.89733004987966</v>
      </c>
    </row>
    <row r="15" spans="1:130" x14ac:dyDescent="0.3">
      <c r="A15" s="6">
        <v>2026</v>
      </c>
      <c r="C15" s="53">
        <v>641.56102497669099</v>
      </c>
      <c r="D15" s="53">
        <v>681.51572622919969</v>
      </c>
      <c r="E15" s="53">
        <v>660.86038701644418</v>
      </c>
    </row>
    <row r="16" spans="1:130" x14ac:dyDescent="0.3">
      <c r="A16" s="6">
        <v>2027</v>
      </c>
      <c r="C16" s="53">
        <v>646.34151097231393</v>
      </c>
      <c r="D16" s="53">
        <v>696.70574054705548</v>
      </c>
      <c r="E16" s="53">
        <v>671.21371423023697</v>
      </c>
    </row>
    <row r="17" spans="1:6" x14ac:dyDescent="0.3">
      <c r="A17" s="6">
        <v>2028</v>
      </c>
      <c r="C17" s="53">
        <v>651.41795792012863</v>
      </c>
      <c r="D17" s="53">
        <v>709.57591483268402</v>
      </c>
      <c r="E17" s="53">
        <v>681.13563345787963</v>
      </c>
    </row>
    <row r="18" spans="1:6" x14ac:dyDescent="0.3">
      <c r="A18" s="6">
        <v>2029</v>
      </c>
      <c r="C18" s="53">
        <v>657.46853469880818</v>
      </c>
      <c r="D18" s="53">
        <v>720.33721875009576</v>
      </c>
      <c r="E18" s="53">
        <v>690.53364561496608</v>
      </c>
    </row>
    <row r="19" spans="1:6" x14ac:dyDescent="0.3">
      <c r="A19" s="6">
        <v>2030</v>
      </c>
      <c r="C19" s="53">
        <v>666.89788284713234</v>
      </c>
      <c r="D19" s="53">
        <v>731.18892868811577</v>
      </c>
      <c r="E19" s="53">
        <v>701.0698395203508</v>
      </c>
    </row>
    <row r="20" spans="1:6" x14ac:dyDescent="0.3">
      <c r="A20" s="6">
        <v>2031</v>
      </c>
      <c r="C20" s="53">
        <v>675.05114872055651</v>
      </c>
      <c r="D20" s="53">
        <v>747.42494568597465</v>
      </c>
      <c r="E20" s="53">
        <v>710.60889773852966</v>
      </c>
    </row>
    <row r="21" spans="1:6" x14ac:dyDescent="0.3">
      <c r="A21" s="6">
        <v>2032</v>
      </c>
      <c r="C21" s="53">
        <v>681.47084422797684</v>
      </c>
      <c r="D21" s="53">
        <v>759.28684459542831</v>
      </c>
      <c r="E21" s="53">
        <v>718.65173652429667</v>
      </c>
    </row>
    <row r="22" spans="1:6" x14ac:dyDescent="0.3">
      <c r="A22" s="6"/>
      <c r="B22" s="6"/>
      <c r="D22" s="8"/>
      <c r="E22" s="8"/>
    </row>
    <row r="23" spans="1:6" x14ac:dyDescent="0.3">
      <c r="C23" s="32" t="s">
        <v>94</v>
      </c>
    </row>
    <row r="26" spans="1:6" x14ac:dyDescent="0.3">
      <c r="F26" s="59"/>
    </row>
    <row r="27" spans="1:6" x14ac:dyDescent="0.3">
      <c r="F27" s="59"/>
    </row>
    <row r="28" spans="1:6" x14ac:dyDescent="0.3">
      <c r="F28" s="59"/>
    </row>
    <row r="29" spans="1:6" x14ac:dyDescent="0.3">
      <c r="F29" s="59"/>
    </row>
    <row r="30" spans="1:6" x14ac:dyDescent="0.3">
      <c r="F30" s="59"/>
    </row>
    <row r="31" spans="1:6" x14ac:dyDescent="0.3">
      <c r="F31" s="59"/>
    </row>
    <row r="32" spans="1:6" x14ac:dyDescent="0.3">
      <c r="F32" s="59"/>
    </row>
    <row r="33" spans="6:6" x14ac:dyDescent="0.3">
      <c r="F33" s="59"/>
    </row>
    <row r="34" spans="6:6" x14ac:dyDescent="0.3">
      <c r="F34" s="59"/>
    </row>
    <row r="35" spans="6:6" x14ac:dyDescent="0.3">
      <c r="F35" s="59"/>
    </row>
  </sheetData>
  <hyperlinks>
    <hyperlink ref="A1" location="Índice!A1" display="Voltar" xr:uid="{00000000-0004-0000-0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1">
    <tabColor rgb="FF00B050"/>
  </sheetPr>
  <dimension ref="A1:DZ38"/>
  <sheetViews>
    <sheetView showGridLines="0" zoomScale="120" zoomScaleNormal="12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E16" sqref="E1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Índice!Q42</f>
        <v>Gráfico 10 - Quantidade de Açúcares Totais Recuperáveis (ATR)</v>
      </c>
      <c r="D8" s="3"/>
      <c r="E8" s="3"/>
    </row>
    <row r="10" spans="1:130" ht="15" customHeight="1" x14ac:dyDescent="0.3">
      <c r="A10" s="4" t="s">
        <v>0</v>
      </c>
      <c r="C10" s="4" t="s">
        <v>74</v>
      </c>
      <c r="D10" s="4" t="s">
        <v>75</v>
      </c>
      <c r="E10" s="4" t="s">
        <v>76</v>
      </c>
    </row>
    <row r="11" spans="1:130" x14ac:dyDescent="0.25">
      <c r="B11" s="4"/>
      <c r="C11" s="23" t="s">
        <v>78</v>
      </c>
      <c r="D11" s="23"/>
      <c r="E11" s="23"/>
      <c r="I11" s="41"/>
    </row>
    <row r="12" spans="1:130" x14ac:dyDescent="0.3">
      <c r="A12" s="6">
        <v>2024</v>
      </c>
      <c r="B12" s="6"/>
      <c r="C12" s="8">
        <v>90.965409911230608</v>
      </c>
      <c r="D12" s="8">
        <v>90.974641491128196</v>
      </c>
      <c r="E12" s="8">
        <v>90.968844594113392</v>
      </c>
    </row>
    <row r="13" spans="1:130" x14ac:dyDescent="0.3">
      <c r="A13" s="6">
        <v>2025</v>
      </c>
      <c r="C13" s="8">
        <v>90.439493622132019</v>
      </c>
      <c r="D13" s="8">
        <v>91.359533858816548</v>
      </c>
      <c r="E13" s="8">
        <v>91.160723208750909</v>
      </c>
    </row>
    <row r="14" spans="1:130" x14ac:dyDescent="0.3">
      <c r="A14" s="6">
        <v>2026</v>
      </c>
      <c r="C14" s="8">
        <v>90.658995277586811</v>
      </c>
      <c r="D14" s="8">
        <v>93.994999798717515</v>
      </c>
      <c r="E14" s="8">
        <v>92.26779870086088</v>
      </c>
    </row>
    <row r="15" spans="1:130" x14ac:dyDescent="0.3">
      <c r="A15" s="6">
        <v>2027</v>
      </c>
      <c r="C15" s="8">
        <v>91.016900759505972</v>
      </c>
      <c r="D15" s="8">
        <v>96.719306825330776</v>
      </c>
      <c r="E15" s="8">
        <v>93.769311198671801</v>
      </c>
    </row>
    <row r="16" spans="1:130" x14ac:dyDescent="0.3">
      <c r="A16" s="6">
        <v>2028</v>
      </c>
      <c r="C16" s="8">
        <v>91.701005037180607</v>
      </c>
      <c r="D16" s="8">
        <v>98.893051039266055</v>
      </c>
      <c r="E16" s="8">
        <v>95.250908559610792</v>
      </c>
    </row>
    <row r="17" spans="1:5" x14ac:dyDescent="0.3">
      <c r="A17" s="6">
        <v>2029</v>
      </c>
      <c r="C17" s="8">
        <v>92.427462362977195</v>
      </c>
      <c r="D17" s="8">
        <v>100.73481802514949</v>
      </c>
      <c r="E17" s="8">
        <v>96.670769927803761</v>
      </c>
    </row>
    <row r="18" spans="1:5" x14ac:dyDescent="0.3">
      <c r="A18" s="6">
        <v>2030</v>
      </c>
      <c r="C18" s="8">
        <v>93.29332107702497</v>
      </c>
      <c r="D18" s="8">
        <v>102.27479828029482</v>
      </c>
      <c r="E18" s="8">
        <v>98.015658360525379</v>
      </c>
    </row>
    <row r="19" spans="1:5" x14ac:dyDescent="0.3">
      <c r="A19" s="6">
        <v>2031</v>
      </c>
      <c r="C19" s="8">
        <v>94.642693799768665</v>
      </c>
      <c r="D19" s="8">
        <v>103.82771595341026</v>
      </c>
      <c r="E19" s="8">
        <v>99.523424585064589</v>
      </c>
    </row>
    <row r="20" spans="1:5" x14ac:dyDescent="0.3">
      <c r="A20" s="6">
        <v>2032</v>
      </c>
      <c r="C20" s="8">
        <v>95.809454682686223</v>
      </c>
      <c r="D20" s="8">
        <v>106.15114681186336</v>
      </c>
      <c r="E20" s="8">
        <v>100.88849720278975</v>
      </c>
    </row>
    <row r="21" spans="1:5" x14ac:dyDescent="0.3">
      <c r="A21" s="6">
        <v>2033</v>
      </c>
      <c r="C21" s="8">
        <v>96.728135578732363</v>
      </c>
      <c r="D21" s="8">
        <v>107.84862606245238</v>
      </c>
      <c r="E21" s="8">
        <v>102.03945558296877</v>
      </c>
    </row>
    <row r="23" spans="1:5" x14ac:dyDescent="0.3">
      <c r="C23" s="32" t="s">
        <v>94</v>
      </c>
    </row>
    <row r="25" spans="1:5" x14ac:dyDescent="0.3">
      <c r="D25" s="10"/>
    </row>
    <row r="28" spans="1:5" x14ac:dyDescent="0.3">
      <c r="E28" s="60"/>
    </row>
    <row r="29" spans="1:5" x14ac:dyDescent="0.3">
      <c r="E29" s="60"/>
    </row>
    <row r="30" spans="1:5" x14ac:dyDescent="0.3">
      <c r="E30" s="60"/>
    </row>
    <row r="31" spans="1:5" x14ac:dyDescent="0.3">
      <c r="E31" s="60"/>
    </row>
    <row r="32" spans="1:5" x14ac:dyDescent="0.3">
      <c r="E32" s="60"/>
    </row>
    <row r="33" spans="5:5" x14ac:dyDescent="0.3">
      <c r="E33" s="60"/>
    </row>
    <row r="34" spans="5:5" x14ac:dyDescent="0.3">
      <c r="E34" s="60"/>
    </row>
    <row r="35" spans="5:5" x14ac:dyDescent="0.3">
      <c r="E35" s="60"/>
    </row>
    <row r="36" spans="5:5" x14ac:dyDescent="0.3">
      <c r="E36" s="60"/>
    </row>
    <row r="37" spans="5:5" x14ac:dyDescent="0.3">
      <c r="E37" s="60"/>
    </row>
    <row r="38" spans="5:5" x14ac:dyDescent="0.3">
      <c r="E38" s="60"/>
    </row>
  </sheetData>
  <hyperlinks>
    <hyperlink ref="A1" location="Índice!A1" display="Voltar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BB84-425E-454A-B6A3-4E71E597E52F}">
  <sheetPr>
    <tabColor rgb="FF00B050"/>
  </sheetPr>
  <dimension ref="A1:DZ25"/>
  <sheetViews>
    <sheetView showGridLines="0" zoomScale="120" zoomScaleNormal="12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D16" sqref="D1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Índice!Q46</f>
        <v>Gráfico 11 - Processamento de milho para a produção de etanol</v>
      </c>
      <c r="D8" s="3"/>
      <c r="E8" s="3"/>
      <c r="H8" s="54"/>
    </row>
    <row r="10" spans="1:130" ht="15" customHeight="1" x14ac:dyDescent="0.3">
      <c r="A10" s="4" t="s">
        <v>0</v>
      </c>
      <c r="C10" s="4" t="s">
        <v>74</v>
      </c>
      <c r="D10" s="4" t="s">
        <v>75</v>
      </c>
      <c r="E10" s="4" t="s">
        <v>76</v>
      </c>
    </row>
    <row r="11" spans="1:130" x14ac:dyDescent="0.25">
      <c r="B11" s="4"/>
      <c r="C11" s="23" t="s">
        <v>78</v>
      </c>
      <c r="D11" s="23"/>
      <c r="E11" s="23"/>
      <c r="I11" s="41"/>
    </row>
    <row r="12" spans="1:130" x14ac:dyDescent="0.3">
      <c r="A12" s="6">
        <v>2024</v>
      </c>
      <c r="B12" s="6"/>
      <c r="C12" s="8">
        <v>17.350401712328768</v>
      </c>
      <c r="D12" s="8">
        <v>17.350401712328768</v>
      </c>
      <c r="E12" s="8">
        <v>17.350401712328768</v>
      </c>
    </row>
    <row r="13" spans="1:130" x14ac:dyDescent="0.3">
      <c r="A13" s="6">
        <v>2025</v>
      </c>
      <c r="C13" s="8">
        <v>19.487866797129811</v>
      </c>
      <c r="D13" s="8">
        <v>19.487866797129811</v>
      </c>
      <c r="E13" s="8">
        <v>19.487866797129811</v>
      </c>
    </row>
    <row r="14" spans="1:130" x14ac:dyDescent="0.3">
      <c r="A14" s="6">
        <v>2026</v>
      </c>
      <c r="C14" s="8">
        <v>21.588045368558383</v>
      </c>
      <c r="D14" s="8">
        <v>21.588045368558383</v>
      </c>
      <c r="E14" s="8">
        <v>21.588045368558383</v>
      </c>
    </row>
    <row r="15" spans="1:130" x14ac:dyDescent="0.3">
      <c r="A15" s="6">
        <v>2027</v>
      </c>
      <c r="C15" s="8">
        <v>23.143439236790602</v>
      </c>
      <c r="D15" s="8">
        <v>23.61962971298108</v>
      </c>
      <c r="E15" s="8">
        <v>23.143439236790602</v>
      </c>
    </row>
    <row r="16" spans="1:130" x14ac:dyDescent="0.3">
      <c r="A16" s="6">
        <v>2028</v>
      </c>
      <c r="C16" s="8">
        <v>24.008377201565555</v>
      </c>
      <c r="D16" s="8">
        <v>26.013139106327458</v>
      </c>
      <c r="E16" s="8">
        <v>24.008377201565555</v>
      </c>
    </row>
    <row r="17" spans="1:5" x14ac:dyDescent="0.3">
      <c r="A17" s="6">
        <v>2029</v>
      </c>
      <c r="C17" s="8">
        <v>24.395460534898888</v>
      </c>
      <c r="D17" s="8">
        <v>28.01060730593607</v>
      </c>
      <c r="E17" s="8">
        <v>24.79546053489889</v>
      </c>
    </row>
    <row r="18" spans="1:5" x14ac:dyDescent="0.3">
      <c r="A18" s="6">
        <v>2030</v>
      </c>
      <c r="C18" s="8">
        <v>24.474210534898887</v>
      </c>
      <c r="D18" s="8">
        <v>29.926281637312456</v>
      </c>
      <c r="E18" s="8">
        <v>25.505162915851269</v>
      </c>
    </row>
    <row r="19" spans="1:5" x14ac:dyDescent="0.3">
      <c r="A19" s="6">
        <v>2031</v>
      </c>
      <c r="C19" s="8">
        <v>24.474210534898887</v>
      </c>
      <c r="D19" s="8">
        <v>31.882811317677753</v>
      </c>
      <c r="E19" s="8">
        <v>27.150727168949768</v>
      </c>
    </row>
    <row r="20" spans="1:5" x14ac:dyDescent="0.3">
      <c r="A20" s="6">
        <v>2032</v>
      </c>
      <c r="C20" s="8">
        <v>24.474210534898887</v>
      </c>
      <c r="D20" s="8">
        <v>33.722631930854526</v>
      </c>
      <c r="E20" s="8">
        <v>28.733868069145458</v>
      </c>
    </row>
    <row r="21" spans="1:5" x14ac:dyDescent="0.3">
      <c r="A21" s="6">
        <v>2033</v>
      </c>
      <c r="C21" s="8">
        <v>24.474210534898887</v>
      </c>
      <c r="D21" s="8">
        <v>35.783245107632091</v>
      </c>
      <c r="E21" s="8">
        <v>30.170091161121984</v>
      </c>
    </row>
    <row r="23" spans="1:5" x14ac:dyDescent="0.3">
      <c r="C23" s="32" t="s">
        <v>94</v>
      </c>
    </row>
    <row r="25" spans="1:5" x14ac:dyDescent="0.3">
      <c r="D25" s="10"/>
    </row>
  </sheetData>
  <hyperlinks>
    <hyperlink ref="A1" location="Índice!A1" display="Voltar" xr:uid="{E6A5725B-6599-4695-BADA-2D311486555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2">
    <tabColor rgb="FF00B050"/>
  </sheetPr>
  <dimension ref="A1:DZ80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F16" sqref="F1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6" style="2" customWidth="1"/>
    <col min="6" max="6" width="10" style="2" bestFit="1" customWidth="1"/>
    <col min="7" max="7" width="9.44140625" style="2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Índice!Q50</f>
        <v>Gráfico 12 - Oferta Total de Etanol por matéria-prima</v>
      </c>
      <c r="D8" s="19"/>
      <c r="E8" s="19"/>
    </row>
    <row r="9" spans="1:130" x14ac:dyDescent="0.3">
      <c r="C9" s="3"/>
      <c r="D9" s="19"/>
      <c r="E9" s="19"/>
    </row>
    <row r="10" spans="1:130" x14ac:dyDescent="0.3">
      <c r="C10" s="55"/>
      <c r="D10" s="55"/>
      <c r="E10" s="55"/>
      <c r="F10" s="55"/>
      <c r="G10" s="55"/>
    </row>
    <row r="11" spans="1:130" x14ac:dyDescent="0.3">
      <c r="A11" s="55"/>
      <c r="B11" s="55"/>
      <c r="C11" s="72"/>
      <c r="D11" s="72"/>
      <c r="E11" s="72"/>
      <c r="F11" s="72"/>
      <c r="G11" s="72"/>
    </row>
    <row r="12" spans="1:130" x14ac:dyDescent="0.3">
      <c r="A12" s="73" t="s">
        <v>0</v>
      </c>
      <c r="B12" s="44"/>
      <c r="C12" s="69" t="s">
        <v>75</v>
      </c>
      <c r="D12" s="69"/>
      <c r="E12" s="69"/>
      <c r="F12" s="69"/>
      <c r="G12" s="69"/>
      <c r="I12" s="69" t="s">
        <v>76</v>
      </c>
      <c r="J12" s="69"/>
      <c r="K12" s="69"/>
      <c r="L12" s="69"/>
      <c r="M12" s="69"/>
      <c r="O12" s="69" t="s">
        <v>74</v>
      </c>
      <c r="P12" s="69"/>
      <c r="Q12" s="69"/>
      <c r="R12" s="69"/>
      <c r="S12" s="69"/>
    </row>
    <row r="13" spans="1:130" x14ac:dyDescent="0.3">
      <c r="A13" s="73"/>
      <c r="B13" s="44"/>
      <c r="C13" s="23" t="s">
        <v>79</v>
      </c>
      <c r="D13" s="23"/>
      <c r="E13" s="23"/>
      <c r="F13" s="23"/>
      <c r="G13" s="23"/>
      <c r="I13" s="23" t="s">
        <v>79</v>
      </c>
      <c r="J13" s="23"/>
      <c r="K13" s="23"/>
      <c r="L13" s="23"/>
      <c r="M13" s="23"/>
      <c r="O13" s="23" t="s">
        <v>79</v>
      </c>
      <c r="P13" s="23"/>
      <c r="Q13" s="23"/>
      <c r="R13" s="23"/>
      <c r="S13" s="23"/>
    </row>
    <row r="14" spans="1:130" x14ac:dyDescent="0.3">
      <c r="A14" s="73"/>
      <c r="B14" s="44"/>
      <c r="C14" s="4" t="s">
        <v>83</v>
      </c>
      <c r="D14" s="4" t="s">
        <v>84</v>
      </c>
      <c r="E14" s="4" t="s">
        <v>85</v>
      </c>
      <c r="F14" s="4" t="s">
        <v>86</v>
      </c>
      <c r="G14" s="4" t="s">
        <v>87</v>
      </c>
      <c r="I14" s="4" t="s">
        <v>83</v>
      </c>
      <c r="J14" s="4" t="s">
        <v>84</v>
      </c>
      <c r="K14" s="4" t="s">
        <v>85</v>
      </c>
      <c r="L14" s="4" t="s">
        <v>86</v>
      </c>
      <c r="M14" s="4" t="s">
        <v>87</v>
      </c>
      <c r="O14" s="4" t="s">
        <v>83</v>
      </c>
      <c r="P14" s="4" t="s">
        <v>84</v>
      </c>
      <c r="Q14" s="4" t="s">
        <v>85</v>
      </c>
      <c r="R14" s="4" t="s">
        <v>86</v>
      </c>
      <c r="S14" s="4" t="s">
        <v>87</v>
      </c>
    </row>
    <row r="15" spans="1:130" x14ac:dyDescent="0.3">
      <c r="A15" s="65">
        <v>2024</v>
      </c>
      <c r="B15" s="44"/>
      <c r="C15" s="45">
        <v>26.81172931030434</v>
      </c>
      <c r="D15" s="45">
        <v>0.16406526814562136</v>
      </c>
      <c r="E15" s="45">
        <v>7.2871687191780827</v>
      </c>
      <c r="F15" s="45">
        <v>0.5</v>
      </c>
      <c r="G15" s="45">
        <v>34.762963297628048</v>
      </c>
      <c r="I15" s="45">
        <v>26.808188129552466</v>
      </c>
      <c r="J15" s="45">
        <v>0.16405603063574625</v>
      </c>
      <c r="K15" s="45">
        <v>7.2871687191780827</v>
      </c>
      <c r="L15" s="45">
        <v>0.5</v>
      </c>
      <c r="M15" s="45">
        <v>34.759412879366295</v>
      </c>
      <c r="O15" s="45">
        <v>26.806089454402347</v>
      </c>
      <c r="P15" s="45">
        <v>0.16404891448539349</v>
      </c>
      <c r="Q15" s="45">
        <v>7.2871687191780827</v>
      </c>
      <c r="R15" s="45">
        <v>0.5</v>
      </c>
      <c r="S15" s="45">
        <v>34.757307088065822</v>
      </c>
    </row>
    <row r="16" spans="1:130" x14ac:dyDescent="0.3">
      <c r="A16" s="65">
        <v>2028</v>
      </c>
      <c r="B16" s="44"/>
      <c r="C16" s="45">
        <v>32.352541138255518</v>
      </c>
      <c r="D16" s="45">
        <v>0.78959983928666289</v>
      </c>
      <c r="E16" s="45">
        <v>10.925518424657533</v>
      </c>
      <c r="F16" s="45">
        <v>0.5</v>
      </c>
      <c r="G16" s="45">
        <v>44.567659402199709</v>
      </c>
      <c r="I16" s="45">
        <v>30.629270104656396</v>
      </c>
      <c r="J16" s="45">
        <v>0.51347849138613122</v>
      </c>
      <c r="K16" s="45">
        <v>10.083518424657534</v>
      </c>
      <c r="L16" s="45">
        <v>0.5</v>
      </c>
      <c r="M16" s="45">
        <v>41.726267020700057</v>
      </c>
      <c r="O16" s="45">
        <v>28.448117618193265</v>
      </c>
      <c r="P16" s="45">
        <v>0.35710368481220345</v>
      </c>
      <c r="Q16" s="45">
        <v>10.083518424657534</v>
      </c>
      <c r="R16" s="45">
        <v>0.5</v>
      </c>
      <c r="S16" s="45">
        <v>39.388739727663001</v>
      </c>
      <c r="T16" s="11"/>
      <c r="U16" s="11"/>
      <c r="W16" s="8"/>
      <c r="X16" s="8"/>
      <c r="Y16" s="8"/>
      <c r="Z16" s="11"/>
      <c r="AA16" s="11"/>
    </row>
    <row r="17" spans="1:27" x14ac:dyDescent="0.3">
      <c r="A17" s="65">
        <v>2033</v>
      </c>
      <c r="B17" s="44"/>
      <c r="C17" s="45">
        <v>33.760028561796751</v>
      </c>
      <c r="D17" s="45">
        <v>1.6941587720035494</v>
      </c>
      <c r="E17" s="45">
        <v>15.028962945205476</v>
      </c>
      <c r="F17" s="45">
        <v>0.5</v>
      </c>
      <c r="G17" s="45">
        <v>50.983150279005784</v>
      </c>
      <c r="I17" s="45">
        <v>32.286956831513905</v>
      </c>
      <c r="J17" s="45">
        <v>1.007909060475326</v>
      </c>
      <c r="K17" s="45">
        <v>12.671438287671231</v>
      </c>
      <c r="L17" s="45">
        <v>0.5</v>
      </c>
      <c r="M17" s="45">
        <v>46.466304179660469</v>
      </c>
      <c r="O17" s="45">
        <v>28.943567912479072</v>
      </c>
      <c r="P17" s="45">
        <v>0.62993461163323605</v>
      </c>
      <c r="Q17" s="45">
        <v>10.279168424657533</v>
      </c>
      <c r="R17" s="45">
        <v>0.5</v>
      </c>
      <c r="S17" s="45">
        <v>40.352670948769848</v>
      </c>
      <c r="T17" s="11"/>
      <c r="U17" s="11"/>
      <c r="W17" s="8"/>
      <c r="X17" s="8"/>
      <c r="Y17" s="8"/>
      <c r="Z17" s="11"/>
      <c r="AA17" s="11"/>
    </row>
    <row r="18" spans="1:27" x14ac:dyDescent="0.3">
      <c r="A18" s="71"/>
      <c r="B18" s="44"/>
      <c r="K18" s="8"/>
      <c r="L18" s="8"/>
      <c r="M18" s="8"/>
      <c r="N18" s="11"/>
      <c r="O18" s="11"/>
      <c r="Q18" s="8"/>
      <c r="R18" s="8"/>
      <c r="S18" s="8"/>
      <c r="T18" s="11"/>
      <c r="U18" s="11"/>
      <c r="W18" s="8"/>
      <c r="X18" s="8"/>
      <c r="Y18" s="8"/>
      <c r="Z18" s="11"/>
      <c r="AA18" s="11"/>
    </row>
    <row r="19" spans="1:27" x14ac:dyDescent="0.3">
      <c r="A19" s="71"/>
      <c r="B19" s="44"/>
      <c r="K19" s="8"/>
      <c r="L19" s="8"/>
      <c r="M19" s="8"/>
      <c r="N19" s="11"/>
      <c r="O19" s="11"/>
      <c r="Q19" s="8"/>
      <c r="R19" s="8"/>
      <c r="S19" s="8"/>
      <c r="T19" s="11"/>
      <c r="U19" s="11"/>
      <c r="W19" s="8"/>
      <c r="X19" s="8"/>
      <c r="Y19" s="8"/>
      <c r="Z19" s="11"/>
      <c r="AA19" s="11"/>
    </row>
    <row r="20" spans="1:27" x14ac:dyDescent="0.3">
      <c r="A20" s="71"/>
      <c r="B20" s="44"/>
      <c r="K20" s="8"/>
      <c r="L20" s="8"/>
      <c r="M20" s="8"/>
      <c r="N20" s="11"/>
      <c r="O20" s="11"/>
      <c r="Q20" s="8"/>
      <c r="R20" s="8"/>
      <c r="S20" s="8"/>
      <c r="T20" s="11"/>
      <c r="U20" s="11"/>
      <c r="W20" s="8"/>
      <c r="X20" s="8"/>
      <c r="Y20" s="8"/>
      <c r="Z20" s="11"/>
      <c r="AA20" s="11"/>
    </row>
    <row r="21" spans="1:27" x14ac:dyDescent="0.3">
      <c r="K21" s="8"/>
      <c r="L21" s="8"/>
      <c r="M21" s="8"/>
      <c r="N21" s="11"/>
      <c r="O21" s="11"/>
      <c r="Q21" s="8"/>
      <c r="R21" s="8"/>
      <c r="S21" s="8"/>
      <c r="T21" s="11"/>
      <c r="U21" s="11"/>
      <c r="W21" s="8"/>
      <c r="X21" s="8"/>
      <c r="Y21" s="8"/>
      <c r="Z21" s="11"/>
      <c r="AA21" s="11"/>
    </row>
    <row r="22" spans="1:27" x14ac:dyDescent="0.3">
      <c r="B22" s="32" t="s">
        <v>94</v>
      </c>
      <c r="K22" s="8"/>
      <c r="L22" s="8"/>
      <c r="M22" s="8"/>
      <c r="N22" s="11"/>
      <c r="O22" s="11"/>
      <c r="Q22" s="8"/>
      <c r="R22" s="8"/>
      <c r="S22" s="8"/>
      <c r="T22" s="11"/>
      <c r="U22" s="11"/>
      <c r="W22" s="8"/>
      <c r="X22" s="8"/>
      <c r="Y22" s="8"/>
      <c r="Z22" s="11"/>
      <c r="AA22" s="11"/>
    </row>
    <row r="23" spans="1:27" x14ac:dyDescent="0.3">
      <c r="E23" s="57"/>
      <c r="K23" s="8"/>
      <c r="L23" s="8"/>
      <c r="M23" s="8"/>
      <c r="N23" s="11"/>
      <c r="O23" s="11"/>
      <c r="Q23" s="8"/>
      <c r="R23" s="8"/>
      <c r="S23" s="8"/>
      <c r="T23" s="11"/>
      <c r="U23" s="11"/>
      <c r="W23" s="8"/>
      <c r="X23" s="8"/>
      <c r="Y23" s="8"/>
      <c r="Z23" s="11"/>
      <c r="AA23" s="11"/>
    </row>
    <row r="25" spans="1:27" x14ac:dyDescent="0.3">
      <c r="E25" s="57"/>
    </row>
    <row r="33" spans="6:6" x14ac:dyDescent="0.3">
      <c r="F33" s="10"/>
    </row>
    <row r="56" spans="1:19" x14ac:dyDescent="0.3">
      <c r="A56" s="4"/>
      <c r="C56" s="69"/>
      <c r="D56" s="69"/>
      <c r="E56" s="69"/>
      <c r="F56" s="69"/>
      <c r="G56" s="69"/>
      <c r="I56" s="69"/>
      <c r="J56" s="69"/>
      <c r="K56" s="69"/>
      <c r="L56" s="69"/>
      <c r="M56" s="69"/>
      <c r="O56" s="69"/>
      <c r="P56" s="69"/>
      <c r="Q56" s="69"/>
      <c r="R56" s="69"/>
      <c r="S56" s="69"/>
    </row>
    <row r="57" spans="1:19" x14ac:dyDescent="0.3">
      <c r="A57" s="4"/>
      <c r="C57" s="23"/>
      <c r="D57" s="23"/>
      <c r="E57" s="23"/>
      <c r="F57" s="23"/>
      <c r="G57" s="23"/>
      <c r="I57" s="23"/>
      <c r="J57" s="23"/>
      <c r="K57" s="23"/>
      <c r="L57" s="23"/>
      <c r="M57" s="23"/>
      <c r="O57" s="23"/>
      <c r="P57" s="23"/>
      <c r="Q57" s="23"/>
      <c r="R57" s="23"/>
      <c r="S57" s="23"/>
    </row>
    <row r="58" spans="1:19" x14ac:dyDescent="0.3">
      <c r="B58" s="4"/>
      <c r="C58" s="4"/>
      <c r="D58" s="4"/>
      <c r="E58" s="4"/>
      <c r="F58" s="4"/>
      <c r="G58" s="4"/>
      <c r="I58" s="4"/>
      <c r="J58" s="4"/>
      <c r="K58" s="4"/>
      <c r="L58" s="4"/>
      <c r="M58" s="4"/>
      <c r="O58" s="4"/>
      <c r="P58" s="4"/>
      <c r="Q58" s="4"/>
      <c r="R58" s="4"/>
      <c r="S58" s="4"/>
    </row>
    <row r="59" spans="1:19" x14ac:dyDescent="0.3">
      <c r="A59" s="6"/>
      <c r="B59" s="6"/>
      <c r="C59" s="8"/>
      <c r="D59" s="8"/>
      <c r="E59" s="8"/>
      <c r="F59" s="11"/>
      <c r="G59" s="11"/>
      <c r="I59" s="8"/>
      <c r="J59" s="8"/>
      <c r="K59" s="8"/>
      <c r="L59" s="11"/>
      <c r="M59" s="11"/>
      <c r="O59" s="8"/>
      <c r="P59" s="8"/>
      <c r="Q59" s="8"/>
      <c r="R59" s="11"/>
      <c r="S59" s="11"/>
    </row>
    <row r="60" spans="1:19" x14ac:dyDescent="0.3">
      <c r="A60" s="6"/>
      <c r="C60" s="8"/>
      <c r="D60" s="8"/>
      <c r="E60" s="8"/>
      <c r="F60" s="11"/>
      <c r="G60" s="11"/>
      <c r="I60" s="8"/>
      <c r="J60" s="8"/>
      <c r="K60" s="8"/>
      <c r="L60" s="11"/>
      <c r="M60" s="11"/>
      <c r="O60" s="8"/>
      <c r="P60" s="8"/>
      <c r="Q60" s="8"/>
      <c r="R60" s="11"/>
      <c r="S60" s="11"/>
    </row>
    <row r="61" spans="1:19" x14ac:dyDescent="0.3">
      <c r="A61" s="6"/>
      <c r="C61" s="8"/>
      <c r="D61" s="8"/>
      <c r="E61" s="8"/>
      <c r="F61" s="11"/>
      <c r="G61" s="11"/>
      <c r="I61" s="8"/>
      <c r="J61" s="8"/>
      <c r="K61" s="8"/>
      <c r="L61" s="11"/>
      <c r="M61" s="11"/>
      <c r="O61" s="8"/>
      <c r="P61" s="8"/>
      <c r="Q61" s="8"/>
      <c r="R61" s="11"/>
      <c r="S61" s="11"/>
    </row>
    <row r="62" spans="1:19" x14ac:dyDescent="0.3">
      <c r="A62" s="6"/>
      <c r="C62" s="8"/>
      <c r="D62" s="8"/>
      <c r="E62" s="8"/>
      <c r="F62" s="11"/>
      <c r="G62" s="11"/>
      <c r="I62" s="8"/>
      <c r="J62" s="8"/>
      <c r="K62" s="8"/>
      <c r="L62" s="11"/>
      <c r="M62" s="11"/>
      <c r="O62" s="8"/>
      <c r="P62" s="8"/>
      <c r="Q62" s="8"/>
      <c r="R62" s="11"/>
      <c r="S62" s="11"/>
    </row>
    <row r="63" spans="1:19" x14ac:dyDescent="0.3">
      <c r="A63" s="6"/>
      <c r="C63" s="8"/>
      <c r="D63" s="8"/>
      <c r="E63" s="8"/>
      <c r="F63" s="11"/>
      <c r="G63" s="11"/>
      <c r="I63" s="8"/>
      <c r="J63" s="8"/>
      <c r="K63" s="8"/>
      <c r="L63" s="11"/>
      <c r="M63" s="11"/>
      <c r="O63" s="8"/>
      <c r="P63" s="8"/>
      <c r="Q63" s="8"/>
      <c r="R63" s="11"/>
      <c r="S63" s="11"/>
    </row>
    <row r="64" spans="1:19" x14ac:dyDescent="0.3">
      <c r="A64" s="6"/>
      <c r="C64" s="8"/>
      <c r="D64" s="8"/>
      <c r="E64" s="8"/>
      <c r="F64" s="11"/>
      <c r="G64" s="11"/>
      <c r="I64" s="8"/>
      <c r="J64" s="8"/>
      <c r="K64" s="8"/>
      <c r="L64" s="11"/>
      <c r="M64" s="11"/>
      <c r="O64" s="8"/>
      <c r="P64" s="8"/>
      <c r="Q64" s="8"/>
      <c r="R64" s="11"/>
      <c r="S64" s="11"/>
    </row>
    <row r="65" spans="1:19" x14ac:dyDescent="0.3">
      <c r="A65" s="6"/>
      <c r="C65" s="8"/>
      <c r="D65" s="8"/>
      <c r="E65" s="8"/>
      <c r="F65" s="11"/>
      <c r="G65" s="11"/>
      <c r="I65" s="8"/>
      <c r="J65" s="8"/>
      <c r="K65" s="8"/>
      <c r="L65" s="11"/>
      <c r="M65" s="11"/>
      <c r="O65" s="8"/>
      <c r="P65" s="8"/>
      <c r="Q65" s="8"/>
      <c r="R65" s="11"/>
      <c r="S65" s="11"/>
    </row>
    <row r="66" spans="1:19" x14ac:dyDescent="0.3">
      <c r="A66" s="6"/>
      <c r="C66" s="8"/>
      <c r="D66" s="8"/>
      <c r="E66" s="8"/>
      <c r="F66" s="11"/>
      <c r="G66" s="11"/>
      <c r="I66" s="8"/>
      <c r="J66" s="8"/>
      <c r="K66" s="8"/>
      <c r="L66" s="11"/>
      <c r="M66" s="11"/>
      <c r="O66" s="8"/>
      <c r="P66" s="8"/>
      <c r="Q66" s="8"/>
      <c r="R66" s="11"/>
      <c r="S66" s="11"/>
    </row>
    <row r="67" spans="1:19" x14ac:dyDescent="0.3">
      <c r="A67" s="6"/>
      <c r="C67" s="8"/>
      <c r="D67" s="8"/>
      <c r="E67" s="8"/>
      <c r="F67" s="11"/>
      <c r="G67" s="11"/>
      <c r="I67" s="8"/>
      <c r="J67" s="8"/>
      <c r="K67" s="8"/>
      <c r="L67" s="11"/>
      <c r="M67" s="11"/>
      <c r="O67" s="8"/>
      <c r="P67" s="8"/>
      <c r="Q67" s="8"/>
      <c r="R67" s="11"/>
      <c r="S67" s="11"/>
    </row>
    <row r="68" spans="1:19" x14ac:dyDescent="0.3">
      <c r="A68" s="6"/>
      <c r="C68" s="8"/>
      <c r="D68" s="8"/>
      <c r="E68" s="8"/>
      <c r="F68" s="11"/>
      <c r="G68" s="11"/>
      <c r="I68" s="8"/>
      <c r="J68" s="8"/>
      <c r="K68" s="8"/>
      <c r="L68" s="11"/>
      <c r="M68" s="11"/>
      <c r="O68" s="8"/>
      <c r="P68" s="8"/>
      <c r="Q68" s="8"/>
      <c r="R68" s="11"/>
      <c r="S68" s="11"/>
    </row>
    <row r="71" spans="1:19" x14ac:dyDescent="0.3">
      <c r="O71" s="11"/>
    </row>
    <row r="72" spans="1:19" x14ac:dyDescent="0.3">
      <c r="O72" s="11"/>
    </row>
    <row r="73" spans="1:19" x14ac:dyDescent="0.3">
      <c r="O73" s="11"/>
    </row>
    <row r="74" spans="1:19" x14ac:dyDescent="0.3">
      <c r="O74" s="11"/>
    </row>
    <row r="75" spans="1:19" x14ac:dyDescent="0.3">
      <c r="O75" s="11"/>
    </row>
    <row r="76" spans="1:19" x14ac:dyDescent="0.3">
      <c r="O76" s="11"/>
    </row>
    <row r="77" spans="1:19" x14ac:dyDescent="0.3">
      <c r="O77" s="11"/>
    </row>
    <row r="78" spans="1:19" x14ac:dyDescent="0.3">
      <c r="O78" s="11"/>
    </row>
    <row r="79" spans="1:19" x14ac:dyDescent="0.3">
      <c r="O79" s="11"/>
    </row>
    <row r="80" spans="1:19" x14ac:dyDescent="0.3">
      <c r="O80" s="11"/>
    </row>
  </sheetData>
  <mergeCells count="9">
    <mergeCell ref="C56:G56"/>
    <mergeCell ref="I56:M56"/>
    <mergeCell ref="O56:S56"/>
    <mergeCell ref="A18:A20"/>
    <mergeCell ref="C12:G12"/>
    <mergeCell ref="I12:M12"/>
    <mergeCell ref="O12:S12"/>
    <mergeCell ref="C11:G11"/>
    <mergeCell ref="A12:A14"/>
  </mergeCells>
  <hyperlinks>
    <hyperlink ref="A1" location="Índice!A1" display="Voltar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3">
    <tabColor rgb="FF00B050"/>
  </sheetPr>
  <dimension ref="A1:DZ2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C18" sqref="C18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3">
      <c r="C8" s="3" t="str">
        <f>Índice!AF6</f>
        <v>Gráfico 13 - Projeção de Bioeletricidade a partir do Histórico (Curva de Conversão)</v>
      </c>
      <c r="D8" s="19"/>
      <c r="E8" s="19"/>
    </row>
    <row r="10" spans="1:130" x14ac:dyDescent="0.3">
      <c r="A10" s="4" t="s">
        <v>0</v>
      </c>
      <c r="C10" s="4" t="s">
        <v>74</v>
      </c>
      <c r="D10" s="4" t="s">
        <v>75</v>
      </c>
      <c r="E10" s="4" t="s">
        <v>76</v>
      </c>
    </row>
    <row r="11" spans="1:130" x14ac:dyDescent="0.3">
      <c r="B11" s="4"/>
      <c r="C11" s="23" t="s">
        <v>80</v>
      </c>
      <c r="D11" s="23"/>
      <c r="E11" s="23"/>
    </row>
    <row r="12" spans="1:130" x14ac:dyDescent="0.3">
      <c r="A12" s="6">
        <v>2024</v>
      </c>
      <c r="B12" s="6"/>
      <c r="C12" s="8">
        <v>2.6444207730725191</v>
      </c>
      <c r="D12" s="8">
        <v>2.6447009870068001</v>
      </c>
      <c r="E12" s="8">
        <v>2.6444654266191776</v>
      </c>
      <c r="G12" s="10"/>
    </row>
    <row r="13" spans="1:130" x14ac:dyDescent="0.3">
      <c r="A13" s="6">
        <v>2025</v>
      </c>
      <c r="C13" s="8">
        <v>2.7138464074049948</v>
      </c>
      <c r="D13" s="8">
        <v>2.7391266245695109</v>
      </c>
      <c r="E13" s="8">
        <v>2.735493067040522</v>
      </c>
    </row>
    <row r="14" spans="1:130" x14ac:dyDescent="0.3">
      <c r="A14" s="6">
        <v>2026</v>
      </c>
      <c r="C14" s="8">
        <v>2.7791537201104459</v>
      </c>
      <c r="D14" s="8">
        <v>2.8809642529646875</v>
      </c>
      <c r="E14" s="8">
        <v>2.8282676771994497</v>
      </c>
    </row>
    <row r="15" spans="1:130" x14ac:dyDescent="0.3">
      <c r="A15" s="6">
        <v>2027</v>
      </c>
      <c r="C15" s="8">
        <v>2.8465724523812392</v>
      </c>
      <c r="D15" s="8">
        <v>3.0237700249137016</v>
      </c>
      <c r="E15" s="8">
        <v>2.9321298713738524</v>
      </c>
    </row>
    <row r="16" spans="1:130" x14ac:dyDescent="0.3">
      <c r="A16" s="6">
        <v>2028</v>
      </c>
      <c r="C16" s="8">
        <v>2.9417701931726348</v>
      </c>
      <c r="D16" s="8">
        <v>3.1709015727464691</v>
      </c>
      <c r="E16" s="8">
        <v>3.0548988801747385</v>
      </c>
    </row>
    <row r="17" spans="1:5" x14ac:dyDescent="0.3">
      <c r="A17" s="6">
        <v>2029</v>
      </c>
      <c r="C17" s="8">
        <v>3.041367711617101</v>
      </c>
      <c r="D17" s="8">
        <v>3.3127919210495569</v>
      </c>
      <c r="E17" s="8">
        <v>3.1800368650834092</v>
      </c>
    </row>
    <row r="18" spans="1:5" x14ac:dyDescent="0.3">
      <c r="A18" s="6">
        <v>2030</v>
      </c>
      <c r="C18" s="8">
        <v>3.1488115846708693</v>
      </c>
      <c r="D18" s="8">
        <v>3.4497666942148335</v>
      </c>
      <c r="E18" s="8">
        <v>3.3070893875033205</v>
      </c>
    </row>
    <row r="19" spans="1:5" x14ac:dyDescent="0.3">
      <c r="A19" s="6">
        <v>2031</v>
      </c>
      <c r="C19" s="8">
        <v>3.2763737405930877</v>
      </c>
      <c r="D19" s="8">
        <v>3.5920822353059658</v>
      </c>
      <c r="E19" s="8">
        <v>3.4441726155730823</v>
      </c>
    </row>
    <row r="20" spans="1:5" x14ac:dyDescent="0.3">
      <c r="A20" s="6">
        <v>2032</v>
      </c>
      <c r="C20" s="8">
        <v>3.4019909206191445</v>
      </c>
      <c r="D20" s="8">
        <v>3.7666143994219756</v>
      </c>
      <c r="E20" s="8">
        <v>3.5811029179962217</v>
      </c>
    </row>
    <row r="21" spans="1:5" x14ac:dyDescent="0.3">
      <c r="A21" s="6">
        <v>2033</v>
      </c>
      <c r="C21" s="8">
        <v>3.52294730891126</v>
      </c>
      <c r="D21" s="8">
        <v>3.9251258875107164</v>
      </c>
      <c r="E21" s="8">
        <v>3.7150714997270295</v>
      </c>
    </row>
    <row r="23" spans="1:5" x14ac:dyDescent="0.3">
      <c r="C23" s="32" t="s">
        <v>94</v>
      </c>
    </row>
  </sheetData>
  <hyperlinks>
    <hyperlink ref="A1" location="Índice!A1" display="Voltar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4">
    <tabColor rgb="FF00B050"/>
  </sheetPr>
  <dimension ref="A1:DZ143"/>
  <sheetViews>
    <sheetView showGridLines="0" zoomScale="120" zoomScaleNormal="12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C19" sqref="C19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3">
      <c r="C8" s="12" t="str">
        <f>Índice!AF10</f>
        <v>Gráfico 14 - Projeção de bioeletricidade a partir do potencial técnico</v>
      </c>
      <c r="D8" s="12"/>
      <c r="E8" s="12"/>
    </row>
    <row r="10" spans="1:130" ht="15" customHeight="1" x14ac:dyDescent="0.3">
      <c r="A10" s="4" t="s">
        <v>0</v>
      </c>
      <c r="C10" s="4" t="s">
        <v>74</v>
      </c>
      <c r="D10" s="4" t="s">
        <v>75</v>
      </c>
      <c r="E10" s="4" t="s">
        <v>76</v>
      </c>
    </row>
    <row r="11" spans="1:130" x14ac:dyDescent="0.3">
      <c r="B11" s="4"/>
      <c r="C11" s="23" t="s">
        <v>80</v>
      </c>
      <c r="D11" s="23"/>
      <c r="E11" s="23"/>
    </row>
    <row r="12" spans="1:130" x14ac:dyDescent="0.3">
      <c r="A12" s="6">
        <v>2024</v>
      </c>
      <c r="B12" s="6"/>
      <c r="C12" s="8">
        <v>5.1305028643168544</v>
      </c>
      <c r="D12" s="8">
        <v>5.1310465139535113</v>
      </c>
      <c r="E12" s="8">
        <v>5.1305894977117239</v>
      </c>
      <c r="K12" s="20"/>
    </row>
    <row r="13" spans="1:130" x14ac:dyDescent="0.3">
      <c r="A13" s="6">
        <v>2025</v>
      </c>
      <c r="C13" s="8">
        <v>5.1327735371420831</v>
      </c>
      <c r="D13" s="8">
        <v>5.1805867182127505</v>
      </c>
      <c r="E13" s="8">
        <v>5.1737144693339676</v>
      </c>
      <c r="K13" s="20"/>
    </row>
    <row r="14" spans="1:130" x14ac:dyDescent="0.3">
      <c r="A14" s="6">
        <v>2026</v>
      </c>
      <c r="C14" s="8">
        <v>5.1240914458101408</v>
      </c>
      <c r="D14" s="8">
        <v>5.31180559660244</v>
      </c>
      <c r="E14" s="8">
        <v>5.2146457773566688</v>
      </c>
      <c r="K14" s="20"/>
    </row>
    <row r="15" spans="1:130" x14ac:dyDescent="0.3">
      <c r="A15" s="6">
        <v>2027</v>
      </c>
      <c r="C15" s="8">
        <v>5.1163943290845877</v>
      </c>
      <c r="D15" s="8">
        <v>5.4348870674212622</v>
      </c>
      <c r="E15" s="8">
        <v>5.2701741821070289</v>
      </c>
      <c r="K15" s="20"/>
    </row>
    <row r="16" spans="1:130" x14ac:dyDescent="0.3">
      <c r="A16" s="6">
        <v>2028</v>
      </c>
      <c r="C16" s="8">
        <v>5.1545169741859764</v>
      </c>
      <c r="D16" s="8">
        <v>5.5559968681875631</v>
      </c>
      <c r="E16" s="8">
        <v>5.3527390306787126</v>
      </c>
      <c r="K16" s="20"/>
    </row>
    <row r="17" spans="1:11" x14ac:dyDescent="0.3">
      <c r="A17" s="6">
        <v>2029</v>
      </c>
      <c r="C17" s="8">
        <v>5.1950008862614805</v>
      </c>
      <c r="D17" s="8">
        <v>5.6586242104548923</v>
      </c>
      <c r="E17" s="8">
        <v>5.4318635228979337</v>
      </c>
      <c r="K17" s="20"/>
    </row>
    <row r="18" spans="1:11" x14ac:dyDescent="0.3">
      <c r="A18" s="6">
        <v>2030</v>
      </c>
      <c r="C18" s="8">
        <v>5.2432532374872638</v>
      </c>
      <c r="D18" s="8">
        <v>5.7443895582937268</v>
      </c>
      <c r="E18" s="8">
        <v>5.5068100047971011</v>
      </c>
      <c r="K18" s="20"/>
    </row>
    <row r="19" spans="1:11" x14ac:dyDescent="0.3">
      <c r="A19" s="6">
        <v>2031</v>
      </c>
      <c r="C19" s="8">
        <v>5.3184497436924607</v>
      </c>
      <c r="D19" s="8">
        <v>5.8309308877036115</v>
      </c>
      <c r="E19" s="8">
        <v>5.5908331633775692</v>
      </c>
      <c r="K19" s="20"/>
    </row>
    <row r="20" spans="1:11" x14ac:dyDescent="0.3">
      <c r="A20" s="6">
        <v>2032</v>
      </c>
      <c r="C20" s="8">
        <v>5.3834692608039578</v>
      </c>
      <c r="D20" s="8">
        <v>5.9604664767592554</v>
      </c>
      <c r="E20" s="8">
        <v>5.666904447616627</v>
      </c>
      <c r="K20" s="20"/>
    </row>
    <row r="21" spans="1:11" x14ac:dyDescent="0.3">
      <c r="A21" s="6">
        <v>2033</v>
      </c>
      <c r="C21" s="8">
        <v>5.4346640046359269</v>
      </c>
      <c r="D21" s="8">
        <v>6.0550835718038467</v>
      </c>
      <c r="E21" s="8">
        <v>5.7310438061745854</v>
      </c>
      <c r="K21" s="20"/>
    </row>
    <row r="22" spans="1:11" x14ac:dyDescent="0.3">
      <c r="D22" s="8"/>
      <c r="K22" s="20"/>
    </row>
    <row r="23" spans="1:11" x14ac:dyDescent="0.3">
      <c r="C23" s="32" t="s">
        <v>94</v>
      </c>
      <c r="K23" s="20"/>
    </row>
    <row r="24" spans="1:11" x14ac:dyDescent="0.3">
      <c r="K24" s="20"/>
    </row>
    <row r="25" spans="1:11" x14ac:dyDescent="0.3">
      <c r="K25" s="20"/>
    </row>
    <row r="26" spans="1:11" x14ac:dyDescent="0.3">
      <c r="K26" s="20"/>
    </row>
    <row r="27" spans="1:11" x14ac:dyDescent="0.3">
      <c r="K27" s="20"/>
    </row>
    <row r="28" spans="1:11" x14ac:dyDescent="0.3">
      <c r="K28" s="20"/>
    </row>
    <row r="29" spans="1:11" x14ac:dyDescent="0.3">
      <c r="K29" s="20"/>
    </row>
    <row r="30" spans="1:11" x14ac:dyDescent="0.3">
      <c r="K30" s="20"/>
    </row>
    <row r="31" spans="1:11" x14ac:dyDescent="0.3">
      <c r="K31" s="20"/>
    </row>
    <row r="32" spans="1:11" x14ac:dyDescent="0.3">
      <c r="K32" s="20"/>
    </row>
    <row r="33" spans="11:11" x14ac:dyDescent="0.3">
      <c r="K33" s="20"/>
    </row>
    <row r="34" spans="11:11" x14ac:dyDescent="0.3">
      <c r="K34" s="20"/>
    </row>
    <row r="35" spans="11:11" x14ac:dyDescent="0.3">
      <c r="K35" s="20"/>
    </row>
    <row r="36" spans="11:11" x14ac:dyDescent="0.3">
      <c r="K36" s="20"/>
    </row>
    <row r="37" spans="11:11" x14ac:dyDescent="0.3">
      <c r="K37" s="20"/>
    </row>
    <row r="38" spans="11:11" x14ac:dyDescent="0.3">
      <c r="K38" s="20"/>
    </row>
    <row r="39" spans="11:11" x14ac:dyDescent="0.3">
      <c r="K39" s="20"/>
    </row>
    <row r="40" spans="11:11" x14ac:dyDescent="0.3">
      <c r="K40" s="20"/>
    </row>
    <row r="41" spans="11:11" x14ac:dyDescent="0.3">
      <c r="K41" s="20"/>
    </row>
    <row r="42" spans="11:11" x14ac:dyDescent="0.3">
      <c r="K42" s="20"/>
    </row>
    <row r="43" spans="11:11" x14ac:dyDescent="0.3">
      <c r="K43" s="20"/>
    </row>
    <row r="44" spans="11:11" x14ac:dyDescent="0.3">
      <c r="K44" s="20"/>
    </row>
    <row r="45" spans="11:11" x14ac:dyDescent="0.3">
      <c r="K45" s="20"/>
    </row>
    <row r="46" spans="11:11" x14ac:dyDescent="0.3">
      <c r="K46" s="20"/>
    </row>
    <row r="47" spans="11:11" x14ac:dyDescent="0.3">
      <c r="K47" s="20"/>
    </row>
    <row r="48" spans="11:11" x14ac:dyDescent="0.3">
      <c r="K48" s="20"/>
    </row>
    <row r="49" spans="11:11" x14ac:dyDescent="0.3">
      <c r="K49" s="20"/>
    </row>
    <row r="50" spans="11:11" x14ac:dyDescent="0.3">
      <c r="K50" s="20"/>
    </row>
    <row r="51" spans="11:11" x14ac:dyDescent="0.3">
      <c r="K51" s="20"/>
    </row>
    <row r="52" spans="11:11" x14ac:dyDescent="0.3">
      <c r="K52" s="20"/>
    </row>
    <row r="53" spans="11:11" x14ac:dyDescent="0.3">
      <c r="K53" s="20"/>
    </row>
    <row r="54" spans="11:11" x14ac:dyDescent="0.3">
      <c r="K54" s="20"/>
    </row>
    <row r="55" spans="11:11" x14ac:dyDescent="0.3">
      <c r="K55" s="20"/>
    </row>
    <row r="56" spans="11:11" x14ac:dyDescent="0.3">
      <c r="K56" s="20"/>
    </row>
    <row r="57" spans="11:11" x14ac:dyDescent="0.3">
      <c r="K57" s="20"/>
    </row>
    <row r="58" spans="11:11" x14ac:dyDescent="0.3">
      <c r="K58" s="20"/>
    </row>
    <row r="59" spans="11:11" x14ac:dyDescent="0.3">
      <c r="K59" s="20"/>
    </row>
    <row r="60" spans="11:11" x14ac:dyDescent="0.3">
      <c r="K60" s="20"/>
    </row>
    <row r="61" spans="11:11" x14ac:dyDescent="0.3">
      <c r="K61" s="20"/>
    </row>
    <row r="62" spans="11:11" x14ac:dyDescent="0.3">
      <c r="K62" s="20"/>
    </row>
    <row r="63" spans="11:11" x14ac:dyDescent="0.3">
      <c r="K63" s="20"/>
    </row>
    <row r="64" spans="11:11" x14ac:dyDescent="0.3">
      <c r="K64" s="20"/>
    </row>
    <row r="65" spans="11:11" x14ac:dyDescent="0.3">
      <c r="K65" s="20"/>
    </row>
    <row r="66" spans="11:11" x14ac:dyDescent="0.3">
      <c r="K66" s="20"/>
    </row>
    <row r="67" spans="11:11" x14ac:dyDescent="0.3">
      <c r="K67" s="20"/>
    </row>
    <row r="68" spans="11:11" x14ac:dyDescent="0.3">
      <c r="K68" s="20"/>
    </row>
    <row r="69" spans="11:11" x14ac:dyDescent="0.3">
      <c r="K69" s="20"/>
    </row>
    <row r="70" spans="11:11" x14ac:dyDescent="0.3">
      <c r="K70" s="20"/>
    </row>
    <row r="71" spans="11:11" x14ac:dyDescent="0.3">
      <c r="K71" s="20"/>
    </row>
    <row r="72" spans="11:11" x14ac:dyDescent="0.3">
      <c r="K72" s="20"/>
    </row>
    <row r="73" spans="11:11" x14ac:dyDescent="0.3">
      <c r="K73" s="20"/>
    </row>
    <row r="74" spans="11:11" x14ac:dyDescent="0.3">
      <c r="K74" s="20"/>
    </row>
    <row r="75" spans="11:11" x14ac:dyDescent="0.3">
      <c r="K75" s="20"/>
    </row>
    <row r="76" spans="11:11" x14ac:dyDescent="0.3">
      <c r="K76" s="20"/>
    </row>
    <row r="77" spans="11:11" x14ac:dyDescent="0.3">
      <c r="K77" s="20"/>
    </row>
    <row r="78" spans="11:11" x14ac:dyDescent="0.3">
      <c r="K78" s="20"/>
    </row>
    <row r="79" spans="11:11" x14ac:dyDescent="0.3">
      <c r="K79" s="20"/>
    </row>
    <row r="80" spans="11:11" x14ac:dyDescent="0.3">
      <c r="K80" s="20"/>
    </row>
    <row r="81" spans="11:11" x14ac:dyDescent="0.3">
      <c r="K81" s="20"/>
    </row>
    <row r="82" spans="11:11" x14ac:dyDescent="0.3">
      <c r="K82" s="20"/>
    </row>
    <row r="83" spans="11:11" x14ac:dyDescent="0.3">
      <c r="K83" s="20"/>
    </row>
    <row r="84" spans="11:11" x14ac:dyDescent="0.3">
      <c r="K84" s="20"/>
    </row>
    <row r="85" spans="11:11" x14ac:dyDescent="0.3">
      <c r="K85" s="20"/>
    </row>
    <row r="86" spans="11:11" x14ac:dyDescent="0.3">
      <c r="K86" s="20"/>
    </row>
    <row r="87" spans="11:11" x14ac:dyDescent="0.3">
      <c r="K87" s="20"/>
    </row>
    <row r="88" spans="11:11" x14ac:dyDescent="0.3">
      <c r="K88" s="20"/>
    </row>
    <row r="89" spans="11:11" x14ac:dyDescent="0.3">
      <c r="K89" s="20"/>
    </row>
    <row r="90" spans="11:11" x14ac:dyDescent="0.3">
      <c r="K90" s="20"/>
    </row>
    <row r="91" spans="11:11" x14ac:dyDescent="0.3">
      <c r="K91" s="20"/>
    </row>
    <row r="92" spans="11:11" x14ac:dyDescent="0.3">
      <c r="K92" s="20"/>
    </row>
    <row r="93" spans="11:11" x14ac:dyDescent="0.3">
      <c r="K93" s="20"/>
    </row>
    <row r="94" spans="11:11" x14ac:dyDescent="0.3">
      <c r="K94" s="20"/>
    </row>
    <row r="95" spans="11:11" x14ac:dyDescent="0.3">
      <c r="K95" s="20"/>
    </row>
    <row r="96" spans="11:11" x14ac:dyDescent="0.3">
      <c r="K96" s="20"/>
    </row>
    <row r="97" spans="11:11" x14ac:dyDescent="0.3">
      <c r="K97" s="20"/>
    </row>
    <row r="98" spans="11:11" x14ac:dyDescent="0.3">
      <c r="K98" s="20"/>
    </row>
    <row r="99" spans="11:11" x14ac:dyDescent="0.3">
      <c r="K99" s="20"/>
    </row>
    <row r="100" spans="11:11" x14ac:dyDescent="0.3">
      <c r="K100" s="20"/>
    </row>
    <row r="101" spans="11:11" x14ac:dyDescent="0.3">
      <c r="K101" s="20"/>
    </row>
    <row r="102" spans="11:11" x14ac:dyDescent="0.3">
      <c r="K102" s="20"/>
    </row>
    <row r="103" spans="11:11" x14ac:dyDescent="0.3">
      <c r="K103" s="20"/>
    </row>
    <row r="104" spans="11:11" x14ac:dyDescent="0.3">
      <c r="K104" s="20"/>
    </row>
    <row r="105" spans="11:11" x14ac:dyDescent="0.3">
      <c r="K105" s="20"/>
    </row>
    <row r="106" spans="11:11" x14ac:dyDescent="0.3">
      <c r="K106" s="20"/>
    </row>
    <row r="107" spans="11:11" x14ac:dyDescent="0.3">
      <c r="K107" s="20"/>
    </row>
    <row r="108" spans="11:11" x14ac:dyDescent="0.3">
      <c r="K108" s="20"/>
    </row>
    <row r="109" spans="11:11" x14ac:dyDescent="0.3">
      <c r="K109" s="20"/>
    </row>
    <row r="110" spans="11:11" x14ac:dyDescent="0.3">
      <c r="K110" s="20"/>
    </row>
    <row r="111" spans="11:11" x14ac:dyDescent="0.3">
      <c r="K111" s="20"/>
    </row>
    <row r="112" spans="11:11" x14ac:dyDescent="0.3">
      <c r="K112" s="20"/>
    </row>
    <row r="113" spans="11:11" x14ac:dyDescent="0.3">
      <c r="K113" s="20"/>
    </row>
    <row r="114" spans="11:11" x14ac:dyDescent="0.3">
      <c r="K114" s="20"/>
    </row>
    <row r="115" spans="11:11" x14ac:dyDescent="0.3">
      <c r="K115" s="20"/>
    </row>
    <row r="116" spans="11:11" x14ac:dyDescent="0.3">
      <c r="K116" s="20"/>
    </row>
    <row r="117" spans="11:11" x14ac:dyDescent="0.3">
      <c r="K117" s="20"/>
    </row>
    <row r="118" spans="11:11" x14ac:dyDescent="0.3">
      <c r="K118" s="20"/>
    </row>
    <row r="119" spans="11:11" x14ac:dyDescent="0.3">
      <c r="K119" s="20"/>
    </row>
    <row r="120" spans="11:11" x14ac:dyDescent="0.3">
      <c r="K120" s="20"/>
    </row>
    <row r="121" spans="11:11" x14ac:dyDescent="0.3">
      <c r="K121" s="20"/>
    </row>
    <row r="122" spans="11:11" x14ac:dyDescent="0.3">
      <c r="K122" s="20"/>
    </row>
    <row r="123" spans="11:11" x14ac:dyDescent="0.3">
      <c r="K123" s="20"/>
    </row>
    <row r="124" spans="11:11" x14ac:dyDescent="0.3">
      <c r="K124" s="20"/>
    </row>
    <row r="125" spans="11:11" x14ac:dyDescent="0.3">
      <c r="K125" s="20"/>
    </row>
    <row r="126" spans="11:11" x14ac:dyDescent="0.3">
      <c r="K126" s="20"/>
    </row>
    <row r="127" spans="11:11" x14ac:dyDescent="0.3">
      <c r="K127" s="20"/>
    </row>
    <row r="128" spans="11:11" x14ac:dyDescent="0.3">
      <c r="K128" s="20"/>
    </row>
    <row r="129" spans="5:11" x14ac:dyDescent="0.3">
      <c r="K129" s="20"/>
    </row>
    <row r="130" spans="5:11" x14ac:dyDescent="0.3">
      <c r="K130" s="20"/>
    </row>
    <row r="131" spans="5:11" x14ac:dyDescent="0.3">
      <c r="K131" s="20"/>
    </row>
    <row r="132" spans="5:11" x14ac:dyDescent="0.3">
      <c r="K132" s="20"/>
    </row>
    <row r="133" spans="5:11" x14ac:dyDescent="0.3">
      <c r="K133" s="20"/>
    </row>
    <row r="134" spans="5:11" x14ac:dyDescent="0.3">
      <c r="K134" s="20"/>
    </row>
    <row r="135" spans="5:11" x14ac:dyDescent="0.3">
      <c r="K135" s="20"/>
    </row>
    <row r="136" spans="5:11" x14ac:dyDescent="0.3">
      <c r="K136" s="20"/>
    </row>
    <row r="137" spans="5:11" x14ac:dyDescent="0.3">
      <c r="K137" s="20"/>
    </row>
    <row r="138" spans="5:11" x14ac:dyDescent="0.3">
      <c r="K138" s="20"/>
    </row>
    <row r="139" spans="5:11" x14ac:dyDescent="0.3">
      <c r="K139" s="20"/>
    </row>
    <row r="140" spans="5:11" x14ac:dyDescent="0.3">
      <c r="K140" s="20"/>
    </row>
    <row r="141" spans="5:11" x14ac:dyDescent="0.3">
      <c r="K141" s="20"/>
    </row>
    <row r="142" spans="5:11" x14ac:dyDescent="0.3">
      <c r="K142" s="20"/>
    </row>
    <row r="143" spans="5:11" x14ac:dyDescent="0.3">
      <c r="E143" s="30"/>
      <c r="F143" s="30"/>
      <c r="K143" s="20"/>
    </row>
  </sheetData>
  <hyperlinks>
    <hyperlink ref="A1" location="Índice!A1" display="Voltar" xr:uid="{00000000-0004-0000-0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AD13-DD86-4716-9BF3-6B7F7B55D3EC}">
  <sheetPr>
    <tabColor rgb="FF00B050"/>
  </sheetPr>
  <dimension ref="A1:DZ48"/>
  <sheetViews>
    <sheetView showGridLines="0" zoomScale="120" zoomScaleNormal="12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D17" sqref="D17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6" style="2" customWidth="1"/>
    <col min="6" max="6" width="10" style="2" bestFit="1" customWidth="1"/>
    <col min="7" max="7" width="12.21875" style="2" customWidth="1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Índice!AF14</f>
        <v>Gráfico 15 - Potencial de Produção de Biogás</v>
      </c>
      <c r="D8" s="19"/>
      <c r="E8" s="19"/>
    </row>
    <row r="9" spans="1:130" x14ac:dyDescent="0.3">
      <c r="C9" s="3"/>
      <c r="D9" s="19"/>
      <c r="E9" s="19"/>
    </row>
    <row r="10" spans="1:130" x14ac:dyDescent="0.3">
      <c r="A10" s="55" t="s">
        <v>0</v>
      </c>
      <c r="B10" s="55"/>
      <c r="C10" s="55" t="s">
        <v>108</v>
      </c>
      <c r="D10" s="55" t="s">
        <v>109</v>
      </c>
      <c r="E10" s="55" t="s">
        <v>110</v>
      </c>
      <c r="F10" s="55" t="s">
        <v>111</v>
      </c>
      <c r="G10" s="55" t="s">
        <v>112</v>
      </c>
    </row>
    <row r="11" spans="1:130" x14ac:dyDescent="0.3">
      <c r="C11" s="74" t="s">
        <v>132</v>
      </c>
      <c r="D11" s="74"/>
      <c r="E11" s="74"/>
      <c r="F11" s="74"/>
      <c r="G11" s="74"/>
    </row>
    <row r="12" spans="1:130" x14ac:dyDescent="0.3">
      <c r="A12" s="44">
        <v>2024</v>
      </c>
      <c r="C12" s="56">
        <v>1769.2019039905549</v>
      </c>
      <c r="D12" s="56">
        <v>955.34367847376245</v>
      </c>
      <c r="E12" s="56">
        <v>2632.5025806832568</v>
      </c>
      <c r="F12" s="56">
        <v>2724.5455824643172</v>
      </c>
      <c r="G12" s="56">
        <v>5357.0481631475741</v>
      </c>
    </row>
    <row r="13" spans="1:130" x14ac:dyDescent="0.3">
      <c r="A13" s="44">
        <v>2028</v>
      </c>
      <c r="C13" s="56">
        <v>2135.267715124864</v>
      </c>
      <c r="D13" s="56">
        <v>959.81714379388632</v>
      </c>
      <c r="E13" s="56">
        <v>2644.8294628987087</v>
      </c>
      <c r="F13" s="56">
        <v>3095.0848589187503</v>
      </c>
      <c r="G13" s="56">
        <v>5739.9143218174595</v>
      </c>
    </row>
    <row r="14" spans="1:130" x14ac:dyDescent="0.3">
      <c r="A14" s="44">
        <v>2033</v>
      </c>
      <c r="C14" s="56">
        <v>2228.1618850785858</v>
      </c>
      <c r="D14" s="56">
        <v>1011.9842036785456</v>
      </c>
      <c r="E14" s="56">
        <v>2788.5786945808813</v>
      </c>
      <c r="F14" s="56">
        <v>3240.1460887571311</v>
      </c>
      <c r="G14" s="56">
        <v>6028.7247833380125</v>
      </c>
    </row>
    <row r="15" spans="1:130" x14ac:dyDescent="0.3">
      <c r="A15" s="44">
        <v>2024</v>
      </c>
      <c r="C15" s="56">
        <v>1769.340416550463</v>
      </c>
      <c r="D15" s="56">
        <v>955.38511958463994</v>
      </c>
      <c r="E15" s="56">
        <v>2632.6167739665634</v>
      </c>
      <c r="F15" s="56">
        <v>2724.7255361351031</v>
      </c>
      <c r="G15" s="56">
        <v>5357.342310101667</v>
      </c>
    </row>
    <row r="16" spans="1:130" x14ac:dyDescent="0.3">
      <c r="A16" s="44">
        <v>2028</v>
      </c>
      <c r="C16" s="56">
        <v>2021.5318269073221</v>
      </c>
      <c r="D16" s="56">
        <v>996.75236563190208</v>
      </c>
      <c r="E16" s="56">
        <v>2746.6065186301298</v>
      </c>
      <c r="F16" s="56">
        <v>3018.284192539224</v>
      </c>
      <c r="G16" s="56">
        <v>5764.8907111693534</v>
      </c>
    </row>
    <row r="17" spans="1:19" x14ac:dyDescent="0.3">
      <c r="A17" s="44">
        <v>2033</v>
      </c>
      <c r="C17" s="56">
        <v>2130.9391508799181</v>
      </c>
      <c r="D17" s="56">
        <v>1067.1978287385807</v>
      </c>
      <c r="E17" s="56">
        <v>2940.7229058574221</v>
      </c>
      <c r="F17" s="56">
        <v>3198.136979618499</v>
      </c>
      <c r="G17" s="56">
        <v>6138.8598854759211</v>
      </c>
    </row>
    <row r="18" spans="1:19" x14ac:dyDescent="0.3">
      <c r="A18" s="44">
        <v>2024</v>
      </c>
      <c r="C18" s="56">
        <v>1769.5741344800865</v>
      </c>
      <c r="D18" s="56">
        <v>955.43891449508851</v>
      </c>
      <c r="E18" s="56">
        <v>2632.7650088309106</v>
      </c>
      <c r="F18" s="56">
        <v>2725.013048975175</v>
      </c>
      <c r="G18" s="56">
        <v>5357.7780578060856</v>
      </c>
    </row>
    <row r="19" spans="1:19" x14ac:dyDescent="0.3">
      <c r="A19" s="44">
        <v>2028</v>
      </c>
      <c r="C19" s="56">
        <v>2135.267715124864</v>
      </c>
      <c r="D19" s="56">
        <v>1034.6080247123775</v>
      </c>
      <c r="E19" s="56">
        <v>2850.9198903185516</v>
      </c>
      <c r="F19" s="56">
        <v>3169.8757398372418</v>
      </c>
      <c r="G19" s="56">
        <v>6020.7956301557933</v>
      </c>
    </row>
    <row r="20" spans="1:19" x14ac:dyDescent="0.3">
      <c r="A20" s="44">
        <v>2033</v>
      </c>
      <c r="C20" s="56">
        <v>2228.1618850785858</v>
      </c>
      <c r="D20" s="56">
        <v>1127.5409642242109</v>
      </c>
      <c r="E20" s="56">
        <v>3107.0017680844926</v>
      </c>
      <c r="F20" s="56">
        <v>3355.7028493027965</v>
      </c>
      <c r="G20" s="56">
        <v>6462.7046173872895</v>
      </c>
    </row>
    <row r="22" spans="1:19" x14ac:dyDescent="0.3">
      <c r="B22" s="32" t="s">
        <v>94</v>
      </c>
    </row>
    <row r="27" spans="1:19" x14ac:dyDescent="0.3">
      <c r="A27" s="6"/>
      <c r="B27" s="6"/>
      <c r="C27" s="8"/>
      <c r="D27" s="8"/>
      <c r="E27" s="8"/>
      <c r="F27" s="11"/>
      <c r="G27" s="11"/>
      <c r="I27" s="8"/>
      <c r="J27" s="8"/>
      <c r="K27" s="8"/>
      <c r="L27" s="11"/>
      <c r="M27" s="11"/>
      <c r="O27" s="8"/>
      <c r="P27" s="8"/>
      <c r="Q27" s="8"/>
      <c r="R27" s="11"/>
      <c r="S27" s="11"/>
    </row>
    <row r="28" spans="1:19" x14ac:dyDescent="0.3">
      <c r="A28" s="6"/>
      <c r="C28" s="8"/>
      <c r="D28" s="8"/>
      <c r="E28" s="8"/>
      <c r="F28" s="11"/>
      <c r="G28" s="11"/>
      <c r="I28" s="8"/>
      <c r="J28" s="8"/>
      <c r="K28" s="8"/>
      <c r="L28" s="11"/>
      <c r="M28" s="11"/>
      <c r="O28" s="8"/>
      <c r="P28" s="8"/>
      <c r="Q28" s="8"/>
      <c r="R28" s="11"/>
      <c r="S28" s="11"/>
    </row>
    <row r="29" spans="1:19" x14ac:dyDescent="0.3">
      <c r="A29" s="6"/>
      <c r="C29" s="8"/>
      <c r="D29" s="8"/>
      <c r="E29" s="8"/>
      <c r="F29" s="11"/>
      <c r="G29" s="11"/>
      <c r="I29" s="8"/>
      <c r="J29" s="8"/>
      <c r="K29" s="8"/>
      <c r="L29" s="11"/>
      <c r="M29" s="11"/>
      <c r="O29" s="8"/>
      <c r="P29" s="8"/>
      <c r="Q29" s="8"/>
      <c r="R29" s="11"/>
      <c r="S29" s="11"/>
    </row>
    <row r="30" spans="1:19" x14ac:dyDescent="0.3">
      <c r="A30" s="6"/>
      <c r="C30" s="8"/>
      <c r="D30" s="8"/>
      <c r="E30" s="8"/>
      <c r="F30" s="11"/>
      <c r="Q30" s="8"/>
      <c r="R30" s="11"/>
      <c r="S30" s="11"/>
    </row>
    <row r="31" spans="1:19" x14ac:dyDescent="0.3">
      <c r="A31" s="6"/>
      <c r="C31" s="8"/>
      <c r="D31" s="8"/>
      <c r="E31" s="8"/>
      <c r="F31" s="11"/>
      <c r="Q31" s="8"/>
      <c r="R31" s="11"/>
      <c r="S31" s="11"/>
    </row>
    <row r="32" spans="1:19" x14ac:dyDescent="0.3">
      <c r="A32" s="6"/>
      <c r="C32" s="8"/>
      <c r="D32" s="8"/>
      <c r="E32" s="8"/>
      <c r="F32" s="11"/>
      <c r="Q32" s="8"/>
      <c r="R32" s="11"/>
      <c r="S32" s="11"/>
    </row>
    <row r="33" spans="1:19" x14ac:dyDescent="0.3">
      <c r="A33" s="6"/>
      <c r="C33" s="8"/>
      <c r="D33" s="8"/>
      <c r="E33" s="8"/>
      <c r="F33" s="11"/>
      <c r="Q33" s="8"/>
      <c r="R33" s="11"/>
      <c r="S33" s="11"/>
    </row>
    <row r="34" spans="1:19" x14ac:dyDescent="0.3">
      <c r="A34" s="6"/>
      <c r="C34" s="8"/>
      <c r="D34" s="8"/>
      <c r="E34" s="8"/>
      <c r="F34" s="11"/>
      <c r="G34" s="11"/>
      <c r="I34" s="8"/>
      <c r="J34" s="8"/>
      <c r="K34" s="8"/>
      <c r="L34" s="11"/>
      <c r="M34" s="11"/>
      <c r="O34" s="8"/>
      <c r="P34" s="8"/>
      <c r="Q34" s="8"/>
      <c r="R34" s="11"/>
      <c r="S34" s="11"/>
    </row>
    <row r="35" spans="1:19" x14ac:dyDescent="0.3">
      <c r="A35" s="6"/>
      <c r="C35" s="8"/>
      <c r="D35" s="8"/>
      <c r="E35" s="8"/>
      <c r="F35" s="11"/>
      <c r="G35" s="11"/>
      <c r="I35" s="8"/>
      <c r="J35" s="8"/>
      <c r="K35" s="8"/>
      <c r="L35" s="11"/>
      <c r="M35" s="11"/>
      <c r="O35" s="8"/>
      <c r="P35" s="8"/>
      <c r="Q35" s="8"/>
      <c r="R35" s="11"/>
      <c r="S35" s="11"/>
    </row>
    <row r="36" spans="1:19" x14ac:dyDescent="0.3">
      <c r="A36" s="6"/>
      <c r="C36" s="8"/>
      <c r="D36" s="8"/>
      <c r="E36" s="8"/>
      <c r="F36" s="11"/>
      <c r="G36" s="11"/>
      <c r="I36" s="8"/>
      <c r="J36" s="8"/>
      <c r="K36" s="8"/>
      <c r="L36" s="11"/>
      <c r="M36" s="11"/>
      <c r="O36" s="8"/>
      <c r="P36" s="8"/>
      <c r="Q36" s="8"/>
      <c r="R36" s="11"/>
      <c r="S36" s="11"/>
    </row>
    <row r="39" spans="1:19" x14ac:dyDescent="0.3">
      <c r="O39" s="11"/>
    </row>
    <row r="40" spans="1:19" x14ac:dyDescent="0.3">
      <c r="O40" s="11"/>
    </row>
    <row r="41" spans="1:19" x14ac:dyDescent="0.3">
      <c r="O41" s="11"/>
    </row>
    <row r="42" spans="1:19" x14ac:dyDescent="0.3">
      <c r="O42" s="11"/>
    </row>
    <row r="43" spans="1:19" x14ac:dyDescent="0.3">
      <c r="O43" s="11"/>
    </row>
    <row r="44" spans="1:19" x14ac:dyDescent="0.3">
      <c r="O44" s="11"/>
    </row>
    <row r="45" spans="1:19" x14ac:dyDescent="0.3">
      <c r="O45" s="11"/>
    </row>
    <row r="46" spans="1:19" x14ac:dyDescent="0.3">
      <c r="O46" s="11"/>
    </row>
    <row r="47" spans="1:19" x14ac:dyDescent="0.3">
      <c r="O47" s="11"/>
    </row>
    <row r="48" spans="1:19" x14ac:dyDescent="0.3">
      <c r="O48" s="11"/>
    </row>
  </sheetData>
  <mergeCells count="1">
    <mergeCell ref="C11:G11"/>
  </mergeCells>
  <hyperlinks>
    <hyperlink ref="A1" location="Índice!A1" display="Voltar" xr:uid="{0F589723-A91F-46B4-A711-C10375452D2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6">
    <tabColor rgb="FF00B050"/>
  </sheetPr>
  <dimension ref="A1:DZ25"/>
  <sheetViews>
    <sheetView showGridLines="0" zoomScale="120" zoomScaleNormal="12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C14" sqref="C14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C5" s="27"/>
      <c r="D5" s="9"/>
      <c r="E5" s="9"/>
      <c r="F5" s="9"/>
      <c r="G5" s="27"/>
      <c r="H5" s="9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Índice!AF18</f>
        <v>Gráfico 16 - Emissões evitadas de GEE pelo uso do etanol e bioeletricidade</v>
      </c>
      <c r="D8" s="12"/>
      <c r="E8" s="12"/>
    </row>
    <row r="9" spans="1:130" x14ac:dyDescent="0.3">
      <c r="C9" s="17"/>
    </row>
    <row r="10" spans="1:130" ht="15" customHeight="1" x14ac:dyDescent="0.3">
      <c r="A10" s="4" t="s">
        <v>0</v>
      </c>
      <c r="C10" s="4" t="s">
        <v>113</v>
      </c>
      <c r="D10" s="4" t="s">
        <v>114</v>
      </c>
      <c r="E10" s="4" t="s">
        <v>115</v>
      </c>
      <c r="F10" s="4" t="s">
        <v>111</v>
      </c>
    </row>
    <row r="11" spans="1:130" x14ac:dyDescent="0.3">
      <c r="C11" s="23" t="s">
        <v>81</v>
      </c>
      <c r="D11" s="23"/>
      <c r="E11" s="23"/>
      <c r="F11" s="23"/>
    </row>
    <row r="12" spans="1:130" x14ac:dyDescent="0.3">
      <c r="A12" s="71" t="s">
        <v>74</v>
      </c>
      <c r="B12" s="44">
        <v>2024</v>
      </c>
      <c r="C12" s="45">
        <v>47.720502743347339</v>
      </c>
      <c r="D12" s="45">
        <v>11.080195344982172</v>
      </c>
      <c r="E12" s="45">
        <v>2.1080954341801026</v>
      </c>
      <c r="F12" s="45">
        <v>60.908793522509612</v>
      </c>
    </row>
    <row r="13" spans="1:130" x14ac:dyDescent="0.3">
      <c r="A13" s="71"/>
      <c r="B13" s="44">
        <v>2028</v>
      </c>
      <c r="C13" s="45">
        <v>46.746581800506405</v>
      </c>
      <c r="D13" s="45">
        <v>15.332066295637254</v>
      </c>
      <c r="E13" s="45">
        <v>2.3451427291831854</v>
      </c>
      <c r="F13" s="45">
        <v>64.423790825326847</v>
      </c>
    </row>
    <row r="14" spans="1:130" x14ac:dyDescent="0.3">
      <c r="A14" s="71"/>
      <c r="B14" s="44">
        <v>2033</v>
      </c>
      <c r="C14" s="45">
        <v>47.361905974817027</v>
      </c>
      <c r="D14" s="45">
        <v>15.629553605563332</v>
      </c>
      <c r="E14" s="45">
        <v>2.8084531907975343</v>
      </c>
      <c r="F14" s="45">
        <v>65.799912771177887</v>
      </c>
    </row>
    <row r="15" spans="1:130" x14ac:dyDescent="0.3">
      <c r="A15" s="71" t="s">
        <v>76</v>
      </c>
      <c r="B15" s="42">
        <v>2024</v>
      </c>
      <c r="C15" s="43">
        <v>47.720502743347339</v>
      </c>
      <c r="D15" s="43">
        <v>11.080195344982172</v>
      </c>
      <c r="E15" s="43">
        <v>2.108186879613402</v>
      </c>
      <c r="F15" s="43">
        <v>60.90888496794291</v>
      </c>
    </row>
    <row r="16" spans="1:130" x14ac:dyDescent="0.3">
      <c r="A16" s="71"/>
      <c r="B16" s="44">
        <v>2028</v>
      </c>
      <c r="C16" s="45">
        <v>48.246677676515951</v>
      </c>
      <c r="D16" s="45">
        <v>15.323445017603618</v>
      </c>
      <c r="E16" s="45">
        <v>2.4353873841200753</v>
      </c>
      <c r="F16" s="45">
        <v>66.005510078239638</v>
      </c>
    </row>
    <row r="17" spans="1:6" x14ac:dyDescent="0.3">
      <c r="A17" s="71"/>
      <c r="B17" s="46">
        <v>2033</v>
      </c>
      <c r="C17" s="47">
        <v>47.873814404831919</v>
      </c>
      <c r="D17" s="47">
        <v>19.267018088901821</v>
      </c>
      <c r="E17" s="47">
        <v>2.9616817500099168</v>
      </c>
      <c r="F17" s="47">
        <v>70.102514243743656</v>
      </c>
    </row>
    <row r="18" spans="1:6" x14ac:dyDescent="0.3">
      <c r="A18" s="71" t="s">
        <v>75</v>
      </c>
      <c r="B18" s="44">
        <v>2024</v>
      </c>
      <c r="C18" s="45">
        <v>47.720502743347339</v>
      </c>
      <c r="D18" s="45">
        <v>11.080195344982172</v>
      </c>
      <c r="E18" s="45">
        <v>2.1083055853814456</v>
      </c>
      <c r="F18" s="45">
        <v>60.909003673710956</v>
      </c>
    </row>
    <row r="19" spans="1:6" x14ac:dyDescent="0.3">
      <c r="A19" s="71"/>
      <c r="B19" s="44">
        <v>2028</v>
      </c>
      <c r="C19" s="45">
        <v>48.234308332536273</v>
      </c>
      <c r="D19" s="45">
        <v>16.612333686170139</v>
      </c>
      <c r="E19" s="45">
        <v>2.5278809639910333</v>
      </c>
      <c r="F19" s="45">
        <v>67.374522982697442</v>
      </c>
    </row>
    <row r="20" spans="1:6" x14ac:dyDescent="0.3">
      <c r="A20" s="71"/>
      <c r="B20" s="44">
        <v>2033</v>
      </c>
      <c r="C20" s="45">
        <v>45.361044985131905</v>
      </c>
      <c r="D20" s="45">
        <v>22.851652223602891</v>
      </c>
      <c r="E20" s="45">
        <v>3.129145699329801</v>
      </c>
      <c r="F20" s="45">
        <v>71.341842908064592</v>
      </c>
    </row>
    <row r="21" spans="1:6" x14ac:dyDescent="0.3">
      <c r="A21" s="6"/>
      <c r="C21" s="8"/>
      <c r="D21" s="8"/>
      <c r="E21" s="8"/>
    </row>
    <row r="23" spans="1:6" x14ac:dyDescent="0.3">
      <c r="C23" s="32" t="s">
        <v>94</v>
      </c>
    </row>
    <row r="25" spans="1:6" x14ac:dyDescent="0.3">
      <c r="C25" s="66" t="s">
        <v>142</v>
      </c>
    </row>
  </sheetData>
  <mergeCells count="3">
    <mergeCell ref="A12:A14"/>
    <mergeCell ref="A15:A17"/>
    <mergeCell ref="A18:A20"/>
  </mergeCells>
  <hyperlinks>
    <hyperlink ref="A1" location="Índice!A1" display="Voltar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>
    <tabColor rgb="FF00B050"/>
  </sheetPr>
  <dimension ref="A1:DY26"/>
  <sheetViews>
    <sheetView showGridLines="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C19" sqref="C19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26.5546875" style="2" customWidth="1"/>
    <col min="4" max="4" width="17" style="2" customWidth="1"/>
    <col min="5" max="5" width="9.44140625" style="2"/>
    <col min="6" max="8" width="17" style="2" customWidth="1"/>
    <col min="9" max="16384" width="9.44140625" style="2"/>
  </cols>
  <sheetData>
    <row r="1" spans="1:129" x14ac:dyDescent="0.3">
      <c r="A1" s="1" t="s">
        <v>1</v>
      </c>
      <c r="B1" s="1"/>
    </row>
    <row r="2" spans="1:129" ht="6" customHeight="1" x14ac:dyDescent="0.3"/>
    <row r="3" spans="1:129" ht="19.5" customHeight="1" x14ac:dyDescent="0.3"/>
    <row r="5" spans="1:129" s="26" customFormat="1" ht="23.4" x14ac:dyDescent="0.3">
      <c r="D5" s="9"/>
      <c r="E5" s="9"/>
      <c r="F5" s="27"/>
      <c r="G5" s="9" t="str">
        <f>Título</f>
        <v>Cenários de Oferta e Demanda Ciclo Otto - Ano 2024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</row>
    <row r="8" spans="1:129" x14ac:dyDescent="0.3">
      <c r="C8" s="12" t="str">
        <f>Índice!AF22</f>
        <v>Gráfico 17 - Demanda de Ciclo Otto (sem GNV)</v>
      </c>
      <c r="D8" s="12"/>
    </row>
    <row r="10" spans="1:129" ht="15" customHeight="1" x14ac:dyDescent="0.3">
      <c r="A10" s="4" t="s">
        <v>0</v>
      </c>
      <c r="C10" s="4" t="s">
        <v>82</v>
      </c>
    </row>
    <row r="11" spans="1:129" ht="15" customHeight="1" x14ac:dyDescent="0.3">
      <c r="B11" s="4"/>
      <c r="C11" s="23" t="s">
        <v>6</v>
      </c>
    </row>
    <row r="12" spans="1:129" x14ac:dyDescent="0.3">
      <c r="A12" s="6">
        <v>2024</v>
      </c>
      <c r="C12" s="11">
        <v>59.124284110042396</v>
      </c>
    </row>
    <row r="13" spans="1:129" x14ac:dyDescent="0.3">
      <c r="A13" s="6">
        <v>2025</v>
      </c>
      <c r="C13" s="11">
        <v>60.114271773762091</v>
      </c>
    </row>
    <row r="14" spans="1:129" x14ac:dyDescent="0.3">
      <c r="A14" s="6">
        <v>2026</v>
      </c>
      <c r="C14" s="11">
        <v>60.888013038011891</v>
      </c>
    </row>
    <row r="15" spans="1:129" x14ac:dyDescent="0.3">
      <c r="A15" s="6">
        <v>2027</v>
      </c>
      <c r="C15" s="11">
        <v>61.411231634041698</v>
      </c>
    </row>
    <row r="16" spans="1:129" x14ac:dyDescent="0.3">
      <c r="A16" s="6">
        <v>2028</v>
      </c>
      <c r="C16" s="11">
        <v>61.791584811178403</v>
      </c>
    </row>
    <row r="17" spans="1:3" x14ac:dyDescent="0.3">
      <c r="A17" s="6">
        <v>2029</v>
      </c>
      <c r="C17" s="11">
        <v>62.151519255476899</v>
      </c>
    </row>
    <row r="18" spans="1:3" x14ac:dyDescent="0.3">
      <c r="A18" s="6">
        <v>2030</v>
      </c>
      <c r="C18" s="11">
        <v>62.458067299150883</v>
      </c>
    </row>
    <row r="19" spans="1:3" x14ac:dyDescent="0.3">
      <c r="A19" s="6">
        <v>2031</v>
      </c>
      <c r="C19" s="11">
        <v>62.799017915985416</v>
      </c>
    </row>
    <row r="20" spans="1:3" x14ac:dyDescent="0.3">
      <c r="A20" s="6">
        <v>2032</v>
      </c>
      <c r="C20" s="11">
        <v>63.060805936503343</v>
      </c>
    </row>
    <row r="21" spans="1:3" x14ac:dyDescent="0.3">
      <c r="A21" s="6">
        <v>2033</v>
      </c>
      <c r="C21" s="11">
        <v>63.260622261670115</v>
      </c>
    </row>
    <row r="23" spans="1:3" x14ac:dyDescent="0.3">
      <c r="C23" s="32" t="s">
        <v>94</v>
      </c>
    </row>
    <row r="26" spans="1:3" x14ac:dyDescent="0.3">
      <c r="C26" s="10"/>
    </row>
  </sheetData>
  <hyperlinks>
    <hyperlink ref="A1" location="Índice!A1" display="Voltar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>
    <tabColor rgb="FF00B050"/>
  </sheetPr>
  <dimension ref="A1:DZ36"/>
  <sheetViews>
    <sheetView showGridLines="0" zoomScale="120" zoomScaleNormal="12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D15" sqref="D15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5.44140625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C5" s="27"/>
      <c r="D5" s="9"/>
      <c r="E5" s="9"/>
      <c r="F5" s="9"/>
      <c r="G5" s="27"/>
      <c r="H5" s="7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2" t="str">
        <f>Índice!AF26</f>
        <v>Gráfico 18 - Demanda de Etanol Carburante</v>
      </c>
      <c r="D8" s="12"/>
      <c r="E8" s="12"/>
    </row>
    <row r="10" spans="1:130" ht="15" customHeight="1" x14ac:dyDescent="0.3">
      <c r="A10" s="4" t="s">
        <v>0</v>
      </c>
      <c r="C10" s="4" t="s">
        <v>74</v>
      </c>
      <c r="D10" s="4" t="s">
        <v>75</v>
      </c>
      <c r="E10" s="4" t="s">
        <v>76</v>
      </c>
    </row>
    <row r="11" spans="1:130" x14ac:dyDescent="0.3">
      <c r="B11" s="4"/>
      <c r="C11" s="23" t="s">
        <v>79</v>
      </c>
      <c r="D11" s="23"/>
      <c r="E11" s="23"/>
    </row>
    <row r="12" spans="1:130" x14ac:dyDescent="0.3">
      <c r="A12" s="6">
        <v>2024</v>
      </c>
      <c r="B12" s="6"/>
      <c r="C12" s="8">
        <v>30.867375305081303</v>
      </c>
      <c r="D12" s="8">
        <v>30.873031514643525</v>
      </c>
      <c r="E12" s="8">
        <v>30.869481096381772</v>
      </c>
    </row>
    <row r="13" spans="1:130" x14ac:dyDescent="0.3">
      <c r="A13" s="6">
        <v>2025</v>
      </c>
      <c r="C13" s="8">
        <v>33.193693198928024</v>
      </c>
      <c r="D13" s="8">
        <v>33.859408347450746</v>
      </c>
      <c r="E13" s="8">
        <v>33.673309444208428</v>
      </c>
    </row>
    <row r="14" spans="1:130" x14ac:dyDescent="0.3">
      <c r="A14" s="6">
        <v>2026</v>
      </c>
      <c r="C14" s="8">
        <v>34.901043981639816</v>
      </c>
      <c r="D14" s="8">
        <v>37.010012741614219</v>
      </c>
      <c r="E14" s="8">
        <v>35.963853084572584</v>
      </c>
    </row>
    <row r="15" spans="1:130" x14ac:dyDescent="0.3">
      <c r="A15" s="6">
        <v>2027</v>
      </c>
      <c r="C15" s="8">
        <v>35.254435056987923</v>
      </c>
      <c r="D15" s="8">
        <v>38.954751167387847</v>
      </c>
      <c r="E15" s="8">
        <v>37.059733593249774</v>
      </c>
    </row>
    <row r="16" spans="1:130" x14ac:dyDescent="0.3">
      <c r="A16" s="6">
        <v>2028</v>
      </c>
      <c r="C16" s="8">
        <v>35.525138824592474</v>
      </c>
      <c r="D16" s="8">
        <v>40.704058499129182</v>
      </c>
      <c r="E16" s="8">
        <v>37.862666117629502</v>
      </c>
    </row>
    <row r="17" spans="1:6" x14ac:dyDescent="0.3">
      <c r="A17" s="6">
        <v>2029</v>
      </c>
      <c r="C17" s="8">
        <v>35.627110859772252</v>
      </c>
      <c r="D17" s="8">
        <v>42.057590088496383</v>
      </c>
      <c r="E17" s="8">
        <v>38.607652148511569</v>
      </c>
      <c r="F17" s="10"/>
    </row>
    <row r="18" spans="1:6" x14ac:dyDescent="0.3">
      <c r="A18" s="6">
        <v>2030</v>
      </c>
      <c r="C18" s="8">
        <v>35.691869115173802</v>
      </c>
      <c r="D18" s="8">
        <v>43.166042655302427</v>
      </c>
      <c r="E18" s="8">
        <v>39.393962197161073</v>
      </c>
    </row>
    <row r="19" spans="1:6" x14ac:dyDescent="0.3">
      <c r="A19" s="6">
        <v>2031</v>
      </c>
      <c r="C19" s="8">
        <v>36.034536146095647</v>
      </c>
      <c r="D19" s="8">
        <v>44.280032619550752</v>
      </c>
      <c r="E19" s="8">
        <v>40.482755796567709</v>
      </c>
    </row>
    <row r="20" spans="1:6" x14ac:dyDescent="0.3">
      <c r="A20" s="6">
        <v>2032</v>
      </c>
      <c r="C20" s="8">
        <v>36.289105069111088</v>
      </c>
      <c r="D20" s="8">
        <v>45.815724283747421</v>
      </c>
      <c r="E20" s="8">
        <v>41.591096233340764</v>
      </c>
    </row>
    <row r="21" spans="1:6" x14ac:dyDescent="0.3">
      <c r="A21" s="6">
        <v>2033</v>
      </c>
      <c r="C21" s="8">
        <v>36.388588266863955</v>
      </c>
      <c r="D21" s="8">
        <v>47.019067597099884</v>
      </c>
      <c r="E21" s="8">
        <v>42.502221497754576</v>
      </c>
    </row>
    <row r="23" spans="1:6" x14ac:dyDescent="0.3">
      <c r="C23" s="32" t="s">
        <v>94</v>
      </c>
    </row>
    <row r="25" spans="1:6" x14ac:dyDescent="0.3">
      <c r="D25" s="10"/>
    </row>
    <row r="27" spans="1:6" x14ac:dyDescent="0.3">
      <c r="F27" s="59"/>
    </row>
    <row r="28" spans="1:6" x14ac:dyDescent="0.3">
      <c r="F28" s="59"/>
    </row>
    <row r="29" spans="1:6" x14ac:dyDescent="0.3">
      <c r="F29" s="59"/>
    </row>
    <row r="30" spans="1:6" x14ac:dyDescent="0.3">
      <c r="F30" s="59"/>
    </row>
    <row r="31" spans="1:6" x14ac:dyDescent="0.3">
      <c r="F31" s="59"/>
    </row>
    <row r="32" spans="1:6" x14ac:dyDescent="0.3">
      <c r="F32" s="59"/>
    </row>
    <row r="33" spans="6:6" x14ac:dyDescent="0.3">
      <c r="F33" s="59"/>
    </row>
    <row r="34" spans="6:6" x14ac:dyDescent="0.3">
      <c r="F34" s="59"/>
    </row>
    <row r="35" spans="6:6" x14ac:dyDescent="0.3">
      <c r="F35" s="59"/>
    </row>
    <row r="36" spans="6:6" x14ac:dyDescent="0.3">
      <c r="F36" s="59"/>
    </row>
  </sheetData>
  <hyperlinks>
    <hyperlink ref="A1" location="Índice!A1" display="Voltar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5883-B039-44A2-AEFC-1C2434277D56}">
  <sheetPr>
    <tabColor rgb="FF00B050"/>
  </sheetPr>
  <dimension ref="A1:AS33"/>
  <sheetViews>
    <sheetView showGridLines="0" zoomScale="70" zoomScaleNormal="70" zoomScaleSheetLayoutView="112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C12" sqref="C12:I21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6" width="16.44140625" style="2" bestFit="1" customWidth="1"/>
    <col min="7" max="7" width="17.21875" style="2" bestFit="1" customWidth="1"/>
    <col min="8" max="8" width="17.5546875" style="2" bestFit="1" customWidth="1"/>
    <col min="9" max="9" width="20.44140625" style="2" customWidth="1"/>
    <col min="10" max="10" width="18.44140625" style="2" customWidth="1"/>
    <col min="11" max="11" width="11.5546875" style="2" bestFit="1" customWidth="1"/>
    <col min="12" max="14" width="11.44140625" style="2" customWidth="1"/>
    <col min="15" max="16" width="5.5546875" style="2" customWidth="1"/>
    <col min="17" max="17" width="11.5546875" style="2" bestFit="1" customWidth="1"/>
    <col min="18" max="20" width="11.44140625" style="2" customWidth="1"/>
    <col min="21" max="21" width="5.5546875" style="2" customWidth="1"/>
    <col min="22" max="16384" width="9.44140625" style="2"/>
  </cols>
  <sheetData>
    <row r="1" spans="1:45" x14ac:dyDescent="0.3">
      <c r="A1" s="1" t="s">
        <v>1</v>
      </c>
      <c r="B1" s="1"/>
    </row>
    <row r="2" spans="1:45" ht="6" customHeight="1" x14ac:dyDescent="0.3"/>
    <row r="3" spans="1:45" ht="19.5" customHeight="1" x14ac:dyDescent="0.3"/>
    <row r="5" spans="1:45" s="27" customFormat="1" ht="23.4" x14ac:dyDescent="0.3">
      <c r="F5" s="9"/>
      <c r="G5" s="9"/>
      <c r="H5" s="9"/>
      <c r="I5" s="9"/>
      <c r="J5" s="9" t="str">
        <f>Título</f>
        <v>Cenários de Oferta e Demanda Ciclo Otto - Ano 2024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8" spans="1:45" x14ac:dyDescent="0.3">
      <c r="C8" s="3" t="str">
        <f>Índice!Q6</f>
        <v>Gráfico 1 - Saldo de capacidade instalada de produção de etanol – Cenário de Crescimento Médio</v>
      </c>
      <c r="F8" s="12"/>
      <c r="G8" s="12"/>
      <c r="H8" s="12"/>
      <c r="I8" s="12"/>
    </row>
    <row r="10" spans="1:45" x14ac:dyDescent="0.3">
      <c r="A10" s="4" t="s">
        <v>0</v>
      </c>
      <c r="B10" s="4"/>
      <c r="C10" s="5" t="s">
        <v>99</v>
      </c>
      <c r="D10" s="5" t="s">
        <v>106</v>
      </c>
      <c r="E10" s="5" t="s">
        <v>103</v>
      </c>
      <c r="F10" s="5" t="s">
        <v>100</v>
      </c>
      <c r="G10" s="5" t="s">
        <v>107</v>
      </c>
      <c r="H10" s="4" t="s">
        <v>98</v>
      </c>
      <c r="I10" s="4" t="s">
        <v>105</v>
      </c>
    </row>
    <row r="11" spans="1:45" x14ac:dyDescent="0.3">
      <c r="B11" s="6"/>
      <c r="C11" s="67" t="s">
        <v>97</v>
      </c>
      <c r="D11" s="67"/>
      <c r="E11" s="67"/>
      <c r="F11" s="67"/>
      <c r="G11" s="67"/>
      <c r="H11" s="67"/>
      <c r="I11" s="67"/>
    </row>
    <row r="12" spans="1:45" x14ac:dyDescent="0.3">
      <c r="A12" s="29">
        <v>2024</v>
      </c>
      <c r="B12" s="6"/>
      <c r="C12" s="53"/>
      <c r="D12" s="53">
        <v>567450000</v>
      </c>
      <c r="E12" s="53">
        <v>164000000</v>
      </c>
      <c r="F12" s="53">
        <v>1249760000</v>
      </c>
      <c r="G12" s="53">
        <v>77780000</v>
      </c>
      <c r="H12" s="25"/>
      <c r="I12" s="22">
        <v>2058990000</v>
      </c>
      <c r="J12" s="6"/>
    </row>
    <row r="13" spans="1:45" x14ac:dyDescent="0.3">
      <c r="A13" s="29">
        <v>2025</v>
      </c>
      <c r="B13" s="6"/>
      <c r="C13" s="53"/>
      <c r="D13" s="53">
        <v>567450000</v>
      </c>
      <c r="E13" s="53">
        <v>164000000</v>
      </c>
      <c r="F13" s="53">
        <v>272560000</v>
      </c>
      <c r="G13" s="53">
        <v>515270000</v>
      </c>
      <c r="H13" s="22">
        <v>2058990000</v>
      </c>
      <c r="I13" s="22">
        <v>3578270000</v>
      </c>
      <c r="J13" s="6"/>
    </row>
    <row r="14" spans="1:45" x14ac:dyDescent="0.3">
      <c r="A14" s="29">
        <v>2026</v>
      </c>
      <c r="B14" s="6"/>
      <c r="C14" s="53">
        <v>280000000</v>
      </c>
      <c r="D14" s="53">
        <v>567450000</v>
      </c>
      <c r="E14" s="53">
        <v>82000000</v>
      </c>
      <c r="F14" s="53">
        <v>821350000</v>
      </c>
      <c r="G14" s="53">
        <v>62000000</v>
      </c>
      <c r="H14" s="22">
        <v>3578270000</v>
      </c>
      <c r="I14" s="22">
        <v>5391070000</v>
      </c>
      <c r="J14" s="6"/>
    </row>
    <row r="15" spans="1:45" x14ac:dyDescent="0.3">
      <c r="A15" s="29">
        <v>2027</v>
      </c>
      <c r="B15" s="6"/>
      <c r="C15" s="53"/>
      <c r="D15" s="53">
        <v>567450000</v>
      </c>
      <c r="E15" s="53">
        <v>164000000</v>
      </c>
      <c r="F15" s="53">
        <v>529250000</v>
      </c>
      <c r="G15" s="53"/>
      <c r="H15" s="22">
        <v>5391070000</v>
      </c>
      <c r="I15" s="22">
        <v>6651770000</v>
      </c>
      <c r="J15" s="6"/>
    </row>
    <row r="16" spans="1:45" x14ac:dyDescent="0.3">
      <c r="A16" s="29">
        <v>2028</v>
      </c>
      <c r="B16" s="6"/>
      <c r="C16" s="53"/>
      <c r="D16" s="53"/>
      <c r="E16" s="53"/>
      <c r="F16" s="53">
        <v>127750000</v>
      </c>
      <c r="G16" s="53"/>
      <c r="H16" s="22">
        <v>6651770000</v>
      </c>
      <c r="I16" s="22">
        <v>6779520000</v>
      </c>
      <c r="J16" s="6"/>
    </row>
    <row r="17" spans="1:17" x14ac:dyDescent="0.3">
      <c r="A17" s="29">
        <v>2029</v>
      </c>
      <c r="B17" s="6"/>
      <c r="C17" s="53"/>
      <c r="D17" s="53"/>
      <c r="E17" s="53"/>
      <c r="F17" s="53">
        <v>240000000</v>
      </c>
      <c r="G17" s="53"/>
      <c r="H17" s="22">
        <v>6779520000</v>
      </c>
      <c r="I17" s="22">
        <v>7019520000</v>
      </c>
      <c r="J17" s="6"/>
    </row>
    <row r="18" spans="1:17" x14ac:dyDescent="0.3">
      <c r="A18" s="29">
        <v>2030</v>
      </c>
      <c r="B18" s="6"/>
      <c r="C18" s="53"/>
      <c r="D18" s="53"/>
      <c r="E18" s="53">
        <v>164000000</v>
      </c>
      <c r="F18" s="53">
        <v>530000000</v>
      </c>
      <c r="G18" s="53"/>
      <c r="H18" s="22">
        <v>7019520000</v>
      </c>
      <c r="I18" s="22">
        <v>7713520000</v>
      </c>
      <c r="J18" s="6"/>
    </row>
    <row r="19" spans="1:17" x14ac:dyDescent="0.3">
      <c r="A19" s="29">
        <v>2031</v>
      </c>
      <c r="C19" s="53"/>
      <c r="D19" s="53"/>
      <c r="E19" s="53"/>
      <c r="F19" s="53">
        <v>1046000000</v>
      </c>
      <c r="G19" s="53"/>
      <c r="H19" s="22">
        <v>7713520000</v>
      </c>
      <c r="I19" s="22">
        <v>8759520000</v>
      </c>
      <c r="J19" s="6"/>
    </row>
    <row r="20" spans="1:17" x14ac:dyDescent="0.3">
      <c r="A20" s="29">
        <v>2032</v>
      </c>
      <c r="C20" s="53"/>
      <c r="D20" s="53"/>
      <c r="E20" s="53">
        <v>164000000</v>
      </c>
      <c r="F20" s="53">
        <v>637000000</v>
      </c>
      <c r="G20" s="53"/>
      <c r="H20" s="22">
        <v>8759520000</v>
      </c>
      <c r="I20" s="22">
        <v>9560520000</v>
      </c>
      <c r="J20" s="6"/>
    </row>
    <row r="21" spans="1:17" x14ac:dyDescent="0.3">
      <c r="A21" s="29">
        <v>2033</v>
      </c>
      <c r="C21" s="53"/>
      <c r="D21" s="53"/>
      <c r="E21" s="53">
        <v>164000000</v>
      </c>
      <c r="F21" s="53">
        <v>410000000</v>
      </c>
      <c r="G21" s="53"/>
      <c r="H21" s="22">
        <v>9560520000</v>
      </c>
      <c r="I21" s="22">
        <v>10134520000</v>
      </c>
      <c r="J21" s="6"/>
    </row>
    <row r="22" spans="1:17" x14ac:dyDescent="0.3">
      <c r="A22" s="29"/>
    </row>
    <row r="23" spans="1:17" x14ac:dyDescent="0.3">
      <c r="A23" s="29"/>
      <c r="C23" s="32" t="s">
        <v>94</v>
      </c>
      <c r="D23" s="32"/>
      <c r="E23" s="32"/>
    </row>
    <row r="24" spans="1:17" x14ac:dyDescent="0.3">
      <c r="A24" s="29"/>
    </row>
    <row r="25" spans="1:17" x14ac:dyDescent="0.3">
      <c r="A25" s="29"/>
    </row>
    <row r="26" spans="1:17" x14ac:dyDescent="0.3">
      <c r="A26" s="29"/>
    </row>
    <row r="29" spans="1:17" x14ac:dyDescent="0.3">
      <c r="D29" s="53"/>
    </row>
    <row r="31" spans="1:17" x14ac:dyDescent="0.3"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3"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6:17" x14ac:dyDescent="0.3"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1">
    <mergeCell ref="C11:I11"/>
  </mergeCells>
  <hyperlinks>
    <hyperlink ref="A1" location="Índice!A1" display="Voltar" xr:uid="{1E870018-30B6-4F5F-9B6B-6CFAC959223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>
    <tabColor rgb="FF00B050"/>
  </sheetPr>
  <dimension ref="A1:DZ40"/>
  <sheetViews>
    <sheetView showGridLines="0" zoomScale="120" zoomScaleNormal="12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C17" sqref="C17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C5" s="27"/>
      <c r="D5" s="27"/>
      <c r="E5" s="9"/>
      <c r="F5" s="9"/>
      <c r="G5" s="7"/>
      <c r="H5" s="7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2" t="str">
        <f>Índice!AF30</f>
        <v>Gráfico 19 - Demanda de Gasolina A</v>
      </c>
      <c r="D8" s="12"/>
      <c r="E8" s="12"/>
    </row>
    <row r="10" spans="1:130" ht="15" customHeight="1" x14ac:dyDescent="0.3">
      <c r="A10" s="4" t="s">
        <v>0</v>
      </c>
      <c r="C10" s="4" t="s">
        <v>74</v>
      </c>
      <c r="D10" s="4" t="s">
        <v>75</v>
      </c>
      <c r="E10" s="4" t="s">
        <v>76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130" x14ac:dyDescent="0.3">
      <c r="B11" s="4"/>
      <c r="C11" s="23" t="s">
        <v>79</v>
      </c>
      <c r="D11" s="23"/>
      <c r="E11" s="23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130" x14ac:dyDescent="0.3">
      <c r="A12" s="6">
        <v>2024</v>
      </c>
      <c r="B12" s="6"/>
      <c r="C12" s="8">
        <v>33.770035289068325</v>
      </c>
      <c r="D12" s="8">
        <v>33.76647138883861</v>
      </c>
      <c r="E12" s="8">
        <v>33.768708458791451</v>
      </c>
      <c r="K12" s="22"/>
      <c r="L12" s="22"/>
      <c r="M12" s="22"/>
      <c r="N12" s="22"/>
      <c r="O12" s="22"/>
      <c r="P12" s="22"/>
      <c r="Q12" s="22"/>
      <c r="S12" s="22"/>
      <c r="T12" s="22"/>
      <c r="U12" s="22"/>
      <c r="V12" s="22"/>
      <c r="W12" s="22"/>
      <c r="X12" s="22"/>
      <c r="Y12" s="22"/>
      <c r="Z12" s="22"/>
    </row>
    <row r="13" spans="1:130" x14ac:dyDescent="0.3">
      <c r="A13" s="6">
        <v>2025</v>
      </c>
      <c r="C13" s="8">
        <v>33.220238463716605</v>
      </c>
      <c r="D13" s="8">
        <v>32.766349353293975</v>
      </c>
      <c r="E13" s="8">
        <v>32.893165559624933</v>
      </c>
    </row>
    <row r="14" spans="1:130" x14ac:dyDescent="0.3">
      <c r="A14" s="6">
        <v>2026</v>
      </c>
      <c r="C14" s="8">
        <v>32.871135503754346</v>
      </c>
      <c r="D14" s="8">
        <v>31.43506444251507</v>
      </c>
      <c r="E14" s="8">
        <v>32.146387905711585</v>
      </c>
    </row>
    <row r="15" spans="1:130" x14ac:dyDescent="0.3">
      <c r="A15" s="6">
        <v>2027</v>
      </c>
      <c r="C15" s="8">
        <v>33.157753983305859</v>
      </c>
      <c r="D15" s="8">
        <v>30.641675255527765</v>
      </c>
      <c r="E15" s="8">
        <v>31.926849847965233</v>
      </c>
    </row>
    <row r="16" spans="1:130" x14ac:dyDescent="0.3">
      <c r="A16" s="6">
        <v>2028</v>
      </c>
      <c r="C16" s="8">
        <v>33.353895757738336</v>
      </c>
      <c r="D16" s="8">
        <v>29.844761136370838</v>
      </c>
      <c r="E16" s="8">
        <v>31.763297812640602</v>
      </c>
    </row>
    <row r="17" spans="1:12" x14ac:dyDescent="0.3">
      <c r="A17" s="6">
        <v>2029</v>
      </c>
      <c r="C17" s="8">
        <v>33.639793187601356</v>
      </c>
      <c r="D17" s="8">
        <v>29.300001523472282</v>
      </c>
      <c r="E17" s="8">
        <v>31.617877692489191</v>
      </c>
    </row>
    <row r="18" spans="1:12" x14ac:dyDescent="0.3">
      <c r="A18" s="6">
        <v>2030</v>
      </c>
      <c r="C18" s="8">
        <v>33.900544172435033</v>
      </c>
      <c r="D18" s="8">
        <v>28.876948932666028</v>
      </c>
      <c r="E18" s="8">
        <v>31.398365530987469</v>
      </c>
    </row>
    <row r="19" spans="1:12" x14ac:dyDescent="0.3">
      <c r="A19" s="6">
        <v>2031</v>
      </c>
      <c r="C19" s="8">
        <v>34.011127633444765</v>
      </c>
      <c r="D19" s="8">
        <v>28.495561092797786</v>
      </c>
      <c r="E19" s="8">
        <v>31.019229182026205</v>
      </c>
    </row>
    <row r="20" spans="1:12" x14ac:dyDescent="0.3">
      <c r="A20" s="6">
        <v>2032</v>
      </c>
      <c r="C20" s="8">
        <v>34.105375938676239</v>
      </c>
      <c r="D20" s="8">
        <v>27.766882503587727</v>
      </c>
      <c r="E20" s="8">
        <v>30.556520540579911</v>
      </c>
    </row>
    <row r="21" spans="1:12" x14ac:dyDescent="0.3">
      <c r="A21" s="6">
        <v>2033</v>
      </c>
      <c r="C21" s="8">
        <v>34.233985779086431</v>
      </c>
      <c r="D21" s="8">
        <v>27.19809666664467</v>
      </c>
      <c r="E21" s="8">
        <v>30.162292312782487</v>
      </c>
    </row>
    <row r="22" spans="1:12" x14ac:dyDescent="0.3">
      <c r="L22" s="10"/>
    </row>
    <row r="23" spans="1:12" x14ac:dyDescent="0.3">
      <c r="C23" s="32" t="s">
        <v>94</v>
      </c>
    </row>
    <row r="26" spans="1:12" x14ac:dyDescent="0.3">
      <c r="C26" s="10"/>
      <c r="D26" s="8"/>
      <c r="E26" s="60"/>
    </row>
    <row r="27" spans="1:12" x14ac:dyDescent="0.3">
      <c r="D27" s="8"/>
      <c r="E27" s="60"/>
    </row>
    <row r="28" spans="1:12" x14ac:dyDescent="0.3">
      <c r="D28" s="8"/>
      <c r="E28" s="60"/>
    </row>
    <row r="29" spans="1:12" x14ac:dyDescent="0.3">
      <c r="D29" s="8"/>
      <c r="E29" s="60"/>
    </row>
    <row r="30" spans="1:12" x14ac:dyDescent="0.3">
      <c r="C30" s="10"/>
      <c r="D30" s="8"/>
      <c r="E30" s="60"/>
    </row>
    <row r="31" spans="1:12" x14ac:dyDescent="0.3">
      <c r="D31" s="8"/>
      <c r="E31" s="60"/>
    </row>
    <row r="32" spans="1:12" x14ac:dyDescent="0.3">
      <c r="D32" s="8"/>
      <c r="E32" s="60"/>
    </row>
    <row r="33" spans="4:5" x14ac:dyDescent="0.3">
      <c r="D33" s="8"/>
      <c r="E33" s="60"/>
    </row>
    <row r="34" spans="4:5" x14ac:dyDescent="0.3">
      <c r="D34" s="8"/>
      <c r="E34" s="60"/>
    </row>
    <row r="35" spans="4:5" x14ac:dyDescent="0.3">
      <c r="D35" s="8"/>
      <c r="E35" s="60"/>
    </row>
    <row r="36" spans="4:5" x14ac:dyDescent="0.3">
      <c r="D36" s="10"/>
      <c r="E36" s="10"/>
    </row>
    <row r="37" spans="4:5" x14ac:dyDescent="0.3">
      <c r="D37" s="10"/>
      <c r="E37" s="10"/>
    </row>
    <row r="38" spans="4:5" x14ac:dyDescent="0.3">
      <c r="D38" s="10"/>
      <c r="E38" s="10"/>
    </row>
    <row r="39" spans="4:5" x14ac:dyDescent="0.3">
      <c r="D39" s="10"/>
      <c r="E39" s="10"/>
    </row>
    <row r="40" spans="4:5" x14ac:dyDescent="0.3">
      <c r="E40" s="10"/>
    </row>
  </sheetData>
  <hyperlinks>
    <hyperlink ref="A1" location="Índice!A1" display="Voltar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05D7-CE42-4A1D-BC21-B74846546A40}">
  <sheetPr>
    <tabColor rgb="FF00B050"/>
  </sheetPr>
  <dimension ref="A1:DY137"/>
  <sheetViews>
    <sheetView showGridLines="0" zoomScale="120" zoomScaleNormal="12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E16" sqref="E1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7" style="2" customWidth="1"/>
    <col min="4" max="4" width="13.44140625" style="2" bestFit="1" customWidth="1"/>
    <col min="5" max="5" width="11.44140625" style="2" bestFit="1" customWidth="1"/>
    <col min="6" max="16384" width="9.44140625" style="2"/>
  </cols>
  <sheetData>
    <row r="1" spans="1:129" x14ac:dyDescent="0.3">
      <c r="A1" s="1" t="s">
        <v>1</v>
      </c>
      <c r="B1" s="1"/>
    </row>
    <row r="2" spans="1:129" ht="6" customHeight="1" x14ac:dyDescent="0.3"/>
    <row r="3" spans="1:129" ht="19.5" customHeight="1" x14ac:dyDescent="0.3"/>
    <row r="5" spans="1:129" s="26" customFormat="1" ht="23.4" x14ac:dyDescent="0.3">
      <c r="C5" s="7"/>
      <c r="D5" s="9"/>
      <c r="E5" s="9"/>
      <c r="F5" s="27"/>
      <c r="G5" s="9"/>
      <c r="H5" s="7" t="str">
        <f>Título</f>
        <v>Cenários de Oferta e Demanda Ciclo Otto - Ano 2024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</row>
    <row r="8" spans="1:129" x14ac:dyDescent="0.3">
      <c r="C8" s="24" t="str">
        <f>Índice!AF34</f>
        <v>Gráfico 20 - Evolução da Demanda ciclo Otto segmentada por combustível</v>
      </c>
      <c r="D8" s="12"/>
    </row>
    <row r="10" spans="1:129" ht="15" customHeight="1" x14ac:dyDescent="0.3">
      <c r="A10" s="4"/>
      <c r="C10" s="4"/>
      <c r="D10" s="4"/>
      <c r="E10" s="4"/>
    </row>
    <row r="11" spans="1:129" x14ac:dyDescent="0.3">
      <c r="B11" s="4"/>
      <c r="C11" s="23" t="s">
        <v>144</v>
      </c>
      <c r="D11" s="23"/>
      <c r="E11" s="23"/>
    </row>
    <row r="12" spans="1:129" x14ac:dyDescent="0.25">
      <c r="A12" s="63"/>
      <c r="B12" s="63"/>
      <c r="C12" s="63">
        <v>2024</v>
      </c>
      <c r="D12" s="63"/>
      <c r="E12" s="63">
        <v>2033</v>
      </c>
      <c r="F12" s="63"/>
    </row>
    <row r="13" spans="1:129" x14ac:dyDescent="0.25">
      <c r="A13" s="63" t="s">
        <v>134</v>
      </c>
      <c r="B13" s="63"/>
      <c r="C13" s="64">
        <v>33768.708458791451</v>
      </c>
      <c r="D13" s="64">
        <v>-3606.4161460089599</v>
      </c>
      <c r="F13" s="64"/>
      <c r="G13" s="63"/>
    </row>
    <row r="14" spans="1:129" x14ac:dyDescent="0.25">
      <c r="A14" s="63" t="s">
        <v>135</v>
      </c>
      <c r="B14" s="63"/>
      <c r="C14" s="64">
        <v>12489.796279279029</v>
      </c>
      <c r="D14" s="64">
        <v>-1333.8799444142701</v>
      </c>
      <c r="F14" s="63"/>
      <c r="G14" s="64"/>
    </row>
    <row r="15" spans="1:129" x14ac:dyDescent="0.25">
      <c r="A15" s="63" t="s">
        <v>136</v>
      </c>
      <c r="B15" s="63"/>
      <c r="C15" s="64">
        <v>12863.961796250178</v>
      </c>
      <c r="D15" s="64">
        <v>9078.4518177726914</v>
      </c>
      <c r="G15" s="63"/>
    </row>
    <row r="16" spans="1:129" x14ac:dyDescent="0.25">
      <c r="A16" s="63" t="s">
        <v>137</v>
      </c>
      <c r="B16" s="63"/>
      <c r="C16" s="64">
        <f>SUM(C13:C15)</f>
        <v>59122.466534320658</v>
      </c>
      <c r="D16" s="64"/>
      <c r="E16" s="64">
        <v>63260.622261670112</v>
      </c>
      <c r="F16" s="64"/>
    </row>
    <row r="17" spans="1:5" x14ac:dyDescent="0.3">
      <c r="A17" s="6"/>
      <c r="C17" s="13"/>
      <c r="D17" s="13"/>
    </row>
    <row r="18" spans="1:5" x14ac:dyDescent="0.3">
      <c r="A18" s="6"/>
      <c r="C18" s="32" t="s">
        <v>94</v>
      </c>
      <c r="D18" s="13"/>
    </row>
    <row r="19" spans="1:5" x14ac:dyDescent="0.3">
      <c r="A19" s="6"/>
      <c r="C19" s="13"/>
      <c r="D19" s="13"/>
    </row>
    <row r="20" spans="1:5" x14ac:dyDescent="0.3">
      <c r="A20" s="6"/>
      <c r="C20" s="13"/>
      <c r="D20" s="13"/>
    </row>
    <row r="21" spans="1:5" x14ac:dyDescent="0.3">
      <c r="A21" s="6"/>
      <c r="C21" s="13"/>
      <c r="D21" s="13"/>
    </row>
    <row r="29" spans="1:5" x14ac:dyDescent="0.3">
      <c r="D29" s="13"/>
      <c r="E29" s="62"/>
    </row>
    <row r="30" spans="1:5" x14ac:dyDescent="0.3">
      <c r="D30" s="13"/>
      <c r="E30" s="62"/>
    </row>
    <row r="31" spans="1:5" x14ac:dyDescent="0.3">
      <c r="D31" s="13"/>
      <c r="E31" s="62"/>
    </row>
    <row r="32" spans="1:5" x14ac:dyDescent="0.3">
      <c r="D32" s="13"/>
      <c r="E32" s="62"/>
    </row>
    <row r="33" spans="4:5" x14ac:dyDescent="0.3">
      <c r="D33" s="13"/>
      <c r="E33" s="62"/>
    </row>
    <row r="34" spans="4:5" x14ac:dyDescent="0.3">
      <c r="D34" s="13"/>
      <c r="E34" s="62"/>
    </row>
    <row r="35" spans="4:5" x14ac:dyDescent="0.3">
      <c r="D35" s="13"/>
      <c r="E35" s="62"/>
    </row>
    <row r="36" spans="4:5" x14ac:dyDescent="0.3">
      <c r="D36" s="13"/>
      <c r="E36" s="62"/>
    </row>
    <row r="37" spans="4:5" x14ac:dyDescent="0.3">
      <c r="D37" s="13"/>
      <c r="E37" s="62"/>
    </row>
    <row r="38" spans="4:5" x14ac:dyDescent="0.3">
      <c r="D38" s="13"/>
      <c r="E38" s="62"/>
    </row>
    <row r="137" spans="6:6" x14ac:dyDescent="0.3">
      <c r="F137" s="31"/>
    </row>
  </sheetData>
  <hyperlinks>
    <hyperlink ref="A1" location="Índice!A1" display="Voltar" xr:uid="{4CFC53BC-8FAB-4EE9-90D8-47857A4CB5C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>
    <tabColor rgb="FF00B050"/>
  </sheetPr>
  <dimension ref="A1:DZ137"/>
  <sheetViews>
    <sheetView showGridLines="0" zoomScale="120" zoomScaleNormal="12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E15" sqref="E15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4" t="str">
        <f>Índice!AF38</f>
        <v>Gráfico 21 - Market Share do Etanol Hidratado no Flex Fuel (em Volume)</v>
      </c>
      <c r="D8" s="12"/>
      <c r="E8" s="12"/>
    </row>
    <row r="9" spans="1:130" x14ac:dyDescent="0.3">
      <c r="C9" s="21"/>
    </row>
    <row r="10" spans="1:130" ht="15" customHeight="1" x14ac:dyDescent="0.3">
      <c r="A10" s="4" t="s">
        <v>0</v>
      </c>
      <c r="C10" s="4" t="s">
        <v>74</v>
      </c>
      <c r="D10" s="4" t="s">
        <v>76</v>
      </c>
      <c r="E10" s="4" t="s">
        <v>75</v>
      </c>
    </row>
    <row r="11" spans="1:130" x14ac:dyDescent="0.3">
      <c r="B11" s="4"/>
      <c r="C11" s="23" t="s">
        <v>2</v>
      </c>
      <c r="D11" s="23"/>
      <c r="E11" s="23"/>
    </row>
    <row r="12" spans="1:130" x14ac:dyDescent="0.3">
      <c r="A12" s="6">
        <v>2024</v>
      </c>
      <c r="B12" s="6"/>
      <c r="C12" s="13">
        <v>0.29766827764220205</v>
      </c>
      <c r="D12" s="13">
        <v>0.29770709597542977</v>
      </c>
      <c r="E12" s="13">
        <v>0.2977725423620306</v>
      </c>
    </row>
    <row r="13" spans="1:130" x14ac:dyDescent="0.3">
      <c r="A13" s="6">
        <v>2025</v>
      </c>
      <c r="C13" s="13">
        <v>0.32728061573844636</v>
      </c>
      <c r="D13" s="13">
        <v>0.33597698453232211</v>
      </c>
      <c r="E13" s="13">
        <v>0.33933842143466553</v>
      </c>
    </row>
    <row r="14" spans="1:130" x14ac:dyDescent="0.3">
      <c r="A14" s="6">
        <v>2026</v>
      </c>
      <c r="C14" s="13">
        <v>0.34684830529412658</v>
      </c>
      <c r="D14" s="13">
        <v>0.36541775842984342</v>
      </c>
      <c r="E14" s="13">
        <v>0.3834790317730904</v>
      </c>
    </row>
    <row r="15" spans="1:130" x14ac:dyDescent="0.3">
      <c r="A15" s="6">
        <v>2027</v>
      </c>
      <c r="C15" s="13">
        <v>0.34575338505546965</v>
      </c>
      <c r="D15" s="13">
        <v>0.37669837769360204</v>
      </c>
      <c r="E15" s="13">
        <v>0.40851827620869169</v>
      </c>
    </row>
    <row r="16" spans="1:130" x14ac:dyDescent="0.3">
      <c r="A16" s="6">
        <v>2028</v>
      </c>
      <c r="C16" s="13">
        <v>0.34523970606502485</v>
      </c>
      <c r="D16" s="13">
        <v>0.38470202311298912</v>
      </c>
      <c r="E16" s="13">
        <v>0.4313217172399274</v>
      </c>
    </row>
    <row r="17" spans="1:6" x14ac:dyDescent="0.3">
      <c r="A17" s="6">
        <v>2029</v>
      </c>
      <c r="C17" s="13">
        <v>0.34261126813091436</v>
      </c>
      <c r="D17" s="13">
        <v>0.3923044726397657</v>
      </c>
      <c r="E17" s="13">
        <v>0.44783688098658098</v>
      </c>
    </row>
    <row r="18" spans="1:6" x14ac:dyDescent="0.3">
      <c r="A18" s="6">
        <v>2030</v>
      </c>
      <c r="C18" s="13">
        <v>0.34003216139492554</v>
      </c>
      <c r="D18" s="13">
        <v>0.4010640206208787</v>
      </c>
      <c r="E18" s="13">
        <v>0.46077014654862508</v>
      </c>
    </row>
    <row r="19" spans="1:6" x14ac:dyDescent="0.3">
      <c r="A19" s="6">
        <v>2031</v>
      </c>
      <c r="C19" s="13">
        <v>0.34191190503980706</v>
      </c>
      <c r="D19" s="13">
        <v>0.41420631534946528</v>
      </c>
      <c r="E19" s="13">
        <v>0.47321808954935785</v>
      </c>
    </row>
    <row r="20" spans="1:6" x14ac:dyDescent="0.3">
      <c r="A20" s="6">
        <v>2032</v>
      </c>
      <c r="C20" s="13">
        <v>0.34318800432949687</v>
      </c>
      <c r="D20" s="13">
        <v>0.42827907791754777</v>
      </c>
      <c r="E20" s="13">
        <v>0.49265904469807292</v>
      </c>
    </row>
    <row r="21" spans="1:6" x14ac:dyDescent="0.3">
      <c r="A21" s="6">
        <v>2033</v>
      </c>
      <c r="C21" s="13">
        <v>0.34273885976758511</v>
      </c>
      <c r="D21" s="13">
        <v>0.43989658545645166</v>
      </c>
      <c r="E21" s="13">
        <v>0.50764310063338514</v>
      </c>
    </row>
    <row r="23" spans="1:6" x14ac:dyDescent="0.3">
      <c r="C23" s="32" t="s">
        <v>94</v>
      </c>
    </row>
    <row r="29" spans="1:6" x14ac:dyDescent="0.3">
      <c r="E29" s="13"/>
      <c r="F29" s="62"/>
    </row>
    <row r="30" spans="1:6" x14ac:dyDescent="0.3">
      <c r="E30" s="13"/>
      <c r="F30" s="62"/>
    </row>
    <row r="31" spans="1:6" x14ac:dyDescent="0.3">
      <c r="E31" s="13"/>
      <c r="F31" s="62"/>
    </row>
    <row r="32" spans="1:6" x14ac:dyDescent="0.3">
      <c r="E32" s="13"/>
      <c r="F32" s="62"/>
    </row>
    <row r="33" spans="5:6" x14ac:dyDescent="0.3">
      <c r="E33" s="13"/>
      <c r="F33" s="62"/>
    </row>
    <row r="34" spans="5:6" x14ac:dyDescent="0.3">
      <c r="E34" s="13"/>
      <c r="F34" s="62"/>
    </row>
    <row r="35" spans="5:6" x14ac:dyDescent="0.3">
      <c r="E35" s="13"/>
      <c r="F35" s="62"/>
    </row>
    <row r="36" spans="5:6" x14ac:dyDescent="0.3">
      <c r="E36" s="13"/>
      <c r="F36" s="62"/>
    </row>
    <row r="37" spans="5:6" x14ac:dyDescent="0.3">
      <c r="E37" s="13"/>
      <c r="F37" s="62"/>
    </row>
    <row r="38" spans="5:6" x14ac:dyDescent="0.3">
      <c r="E38" s="13"/>
      <c r="F38" s="62"/>
    </row>
    <row r="137" spans="7:7" x14ac:dyDescent="0.3">
      <c r="G137" s="31"/>
    </row>
  </sheetData>
  <hyperlinks>
    <hyperlink ref="A1" location="Índice!A1" display="Voltar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6794-78EB-4F4D-9BC9-99F750E1D8C4}">
  <sheetPr>
    <tabColor rgb="FF00B050"/>
  </sheetPr>
  <dimension ref="A1:DZ131"/>
  <sheetViews>
    <sheetView showGridLines="0" zoomScale="110" zoomScaleNormal="11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J16" sqref="J1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4" t="str">
        <f>Índice!AF42</f>
        <v>Gráfico 22 - Balanço Nacional de Gasolina A - Produção PDE 2032 (em volume)</v>
      </c>
      <c r="D8" s="12"/>
      <c r="E8" s="12"/>
    </row>
    <row r="9" spans="1:130" x14ac:dyDescent="0.3">
      <c r="C9" s="21"/>
    </row>
    <row r="10" spans="1:130" ht="15" customHeight="1" x14ac:dyDescent="0.3">
      <c r="A10" s="4" t="s">
        <v>0</v>
      </c>
      <c r="C10" s="4" t="s">
        <v>74</v>
      </c>
      <c r="D10" s="4" t="s">
        <v>76</v>
      </c>
      <c r="E10" s="4" t="s">
        <v>75</v>
      </c>
    </row>
    <row r="11" spans="1:130" x14ac:dyDescent="0.3">
      <c r="B11" s="4"/>
      <c r="C11" s="23" t="s">
        <v>79</v>
      </c>
      <c r="D11" s="23"/>
      <c r="E11" s="23"/>
    </row>
    <row r="12" spans="1:130" x14ac:dyDescent="0.3">
      <c r="A12" s="6">
        <v>2024</v>
      </c>
      <c r="B12" s="6"/>
      <c r="C12" s="39">
        <v>-6.3775326225153623</v>
      </c>
      <c r="D12" s="39">
        <v>-6.3762057922384852</v>
      </c>
      <c r="E12" s="39">
        <v>-6.3739687222856443</v>
      </c>
    </row>
    <row r="13" spans="1:130" x14ac:dyDescent="0.3">
      <c r="A13" s="6">
        <v>2025</v>
      </c>
      <c r="C13" s="39">
        <v>-7.3478840691920233</v>
      </c>
      <c r="D13" s="39">
        <v>-7.0208111651003531</v>
      </c>
      <c r="E13" s="39">
        <v>-6.8939949587693921</v>
      </c>
    </row>
    <row r="14" spans="1:130" x14ac:dyDescent="0.3">
      <c r="A14" s="6">
        <v>2026</v>
      </c>
      <c r="C14" s="39">
        <v>-6.2124466079154121</v>
      </c>
      <c r="D14" s="39">
        <v>-5.4876990098726495</v>
      </c>
      <c r="E14" s="39">
        <v>-4.7763755466761362</v>
      </c>
    </row>
    <row r="15" spans="1:130" x14ac:dyDescent="0.3">
      <c r="A15" s="6">
        <v>2027</v>
      </c>
      <c r="C15" s="39">
        <v>-6.1889326989379407</v>
      </c>
      <c r="D15" s="39">
        <v>-4.9580285635973125</v>
      </c>
      <c r="E15" s="39">
        <v>-3.6728539711598458</v>
      </c>
    </row>
    <row r="16" spans="1:130" x14ac:dyDescent="0.3">
      <c r="A16" s="6">
        <v>2028</v>
      </c>
      <c r="C16" s="39">
        <v>-6.5668859064069292</v>
      </c>
      <c r="D16" s="39">
        <v>-4.9762879613092004</v>
      </c>
      <c r="E16" s="39">
        <v>-3.0577512850394339</v>
      </c>
    </row>
    <row r="17" spans="1:5" x14ac:dyDescent="0.3">
      <c r="A17" s="6">
        <v>2029</v>
      </c>
      <c r="C17" s="39">
        <v>-7.528077517474947</v>
      </c>
      <c r="D17" s="39">
        <v>-5.5061620223627834</v>
      </c>
      <c r="E17" s="39">
        <v>-3.1882858533458749</v>
      </c>
    </row>
    <row r="18" spans="1:5" x14ac:dyDescent="0.3">
      <c r="A18" s="6">
        <v>2030</v>
      </c>
      <c r="C18" s="39">
        <v>-7.9993050183958152</v>
      </c>
      <c r="D18" s="39">
        <v>-5.4971263769482537</v>
      </c>
      <c r="E18" s="39">
        <v>-2.9757097786268134</v>
      </c>
    </row>
    <row r="19" spans="1:5" x14ac:dyDescent="0.3">
      <c r="A19" s="6">
        <v>2031</v>
      </c>
      <c r="C19" s="39">
        <v>-7.8315536698009129</v>
      </c>
      <c r="D19" s="39">
        <v>-4.8396552183823482</v>
      </c>
      <c r="E19" s="39">
        <v>-2.3159871291539313</v>
      </c>
    </row>
    <row r="20" spans="1:5" x14ac:dyDescent="0.3">
      <c r="A20" s="6">
        <v>2032</v>
      </c>
      <c r="C20" s="39">
        <v>-7.9156354541447982</v>
      </c>
      <c r="D20" s="39">
        <v>-4.3667800560484684</v>
      </c>
      <c r="E20" s="39">
        <v>-1.5771420190562857</v>
      </c>
    </row>
    <row r="21" spans="1:5" x14ac:dyDescent="0.3">
      <c r="A21" s="6">
        <v>2033</v>
      </c>
      <c r="C21" s="39">
        <v>-8.044245294554992</v>
      </c>
      <c r="D21" s="39">
        <v>-3.9725518282510457</v>
      </c>
      <c r="E21" s="39">
        <v>-1.0083561821132281</v>
      </c>
    </row>
    <row r="23" spans="1:5" x14ac:dyDescent="0.3">
      <c r="C23" s="32" t="s">
        <v>94</v>
      </c>
    </row>
    <row r="24" spans="1:5" x14ac:dyDescent="0.3">
      <c r="A24" s="18"/>
      <c r="C24" s="11"/>
      <c r="D24" s="11"/>
      <c r="E24" s="11"/>
    </row>
    <row r="25" spans="1:5" x14ac:dyDescent="0.3">
      <c r="A25" s="18"/>
      <c r="C25" s="11"/>
      <c r="D25" s="11"/>
      <c r="E25" s="11"/>
    </row>
    <row r="26" spans="1:5" x14ac:dyDescent="0.3">
      <c r="A26" s="18"/>
      <c r="C26" s="11"/>
      <c r="D26" s="11"/>
      <c r="E26" s="11"/>
    </row>
    <row r="27" spans="1:5" x14ac:dyDescent="0.3">
      <c r="A27" s="18"/>
      <c r="C27" s="11"/>
      <c r="D27" s="11"/>
      <c r="E27" s="11"/>
    </row>
    <row r="28" spans="1:5" x14ac:dyDescent="0.3">
      <c r="A28" s="18"/>
      <c r="C28" s="11"/>
      <c r="D28" s="11"/>
      <c r="E28" s="11"/>
    </row>
    <row r="29" spans="1:5" x14ac:dyDescent="0.3">
      <c r="A29" s="18"/>
      <c r="C29" s="11"/>
      <c r="D29" s="11"/>
      <c r="E29" s="11"/>
    </row>
    <row r="30" spans="1:5" x14ac:dyDescent="0.3">
      <c r="A30" s="18"/>
      <c r="C30" s="11"/>
      <c r="D30" s="11"/>
      <c r="E30" s="11"/>
    </row>
    <row r="31" spans="1:5" x14ac:dyDescent="0.3">
      <c r="A31" s="18"/>
      <c r="C31" s="11"/>
      <c r="D31" s="11"/>
      <c r="E31" s="11"/>
    </row>
    <row r="32" spans="1:5" x14ac:dyDescent="0.3">
      <c r="A32" s="18"/>
      <c r="C32" s="11"/>
      <c r="D32" s="11"/>
      <c r="E32" s="11"/>
    </row>
    <row r="33" spans="1:5" x14ac:dyDescent="0.3">
      <c r="A33" s="18"/>
      <c r="C33" s="11"/>
      <c r="D33" s="11"/>
      <c r="E33" s="11"/>
    </row>
    <row r="34" spans="1:5" x14ac:dyDescent="0.3">
      <c r="A34" s="18"/>
      <c r="C34" s="11"/>
      <c r="D34" s="11"/>
      <c r="E34" s="11"/>
    </row>
    <row r="35" spans="1:5" x14ac:dyDescent="0.3">
      <c r="A35" s="18"/>
      <c r="C35" s="11"/>
      <c r="D35" s="11"/>
      <c r="E35" s="11"/>
    </row>
    <row r="36" spans="1:5" x14ac:dyDescent="0.3">
      <c r="A36" s="18"/>
      <c r="C36" s="11"/>
      <c r="D36" s="11"/>
      <c r="E36" s="11"/>
    </row>
    <row r="37" spans="1:5" x14ac:dyDescent="0.3">
      <c r="A37" s="18"/>
      <c r="C37" s="11"/>
      <c r="D37" s="11"/>
      <c r="E37" s="11"/>
    </row>
    <row r="38" spans="1:5" x14ac:dyDescent="0.3">
      <c r="A38" s="18"/>
      <c r="C38" s="11"/>
      <c r="D38" s="11"/>
      <c r="E38" s="11"/>
    </row>
    <row r="39" spans="1:5" x14ac:dyDescent="0.3">
      <c r="A39" s="18"/>
      <c r="C39" s="11"/>
      <c r="D39" s="11"/>
      <c r="E39" s="11"/>
    </row>
    <row r="40" spans="1:5" x14ac:dyDescent="0.3">
      <c r="A40" s="18"/>
      <c r="C40" s="11"/>
      <c r="D40" s="11"/>
      <c r="E40" s="11"/>
    </row>
    <row r="41" spans="1:5" x14ac:dyDescent="0.3">
      <c r="A41" s="18"/>
      <c r="C41" s="11"/>
      <c r="D41" s="11"/>
      <c r="E41" s="11"/>
    </row>
    <row r="42" spans="1:5" x14ac:dyDescent="0.3">
      <c r="A42" s="18"/>
      <c r="C42" s="11"/>
      <c r="D42" s="11"/>
      <c r="E42" s="11"/>
    </row>
    <row r="43" spans="1:5" x14ac:dyDescent="0.3">
      <c r="A43" s="18"/>
      <c r="C43" s="11"/>
      <c r="D43" s="11"/>
      <c r="E43" s="11"/>
    </row>
    <row r="44" spans="1:5" x14ac:dyDescent="0.3">
      <c r="A44" s="18"/>
      <c r="C44" s="11"/>
      <c r="D44" s="11"/>
      <c r="E44" s="11"/>
    </row>
    <row r="45" spans="1:5" x14ac:dyDescent="0.3">
      <c r="A45" s="18"/>
      <c r="C45" s="11"/>
      <c r="D45" s="11"/>
      <c r="E45" s="11"/>
    </row>
    <row r="46" spans="1:5" x14ac:dyDescent="0.3">
      <c r="A46" s="18"/>
      <c r="C46" s="11"/>
      <c r="D46" s="11"/>
      <c r="E46" s="11"/>
    </row>
    <row r="47" spans="1:5" x14ac:dyDescent="0.3">
      <c r="A47" s="18"/>
      <c r="C47" s="11"/>
      <c r="D47" s="11"/>
      <c r="E47" s="11"/>
    </row>
    <row r="48" spans="1:5" x14ac:dyDescent="0.3">
      <c r="A48" s="18"/>
      <c r="C48" s="11"/>
      <c r="D48" s="11"/>
      <c r="E48" s="11"/>
    </row>
    <row r="49" spans="1:5" x14ac:dyDescent="0.3">
      <c r="A49" s="18"/>
      <c r="C49" s="11"/>
      <c r="D49" s="11"/>
      <c r="E49" s="11"/>
    </row>
    <row r="50" spans="1:5" x14ac:dyDescent="0.3">
      <c r="A50" s="18"/>
      <c r="C50" s="11"/>
      <c r="D50" s="11"/>
      <c r="E50" s="11"/>
    </row>
    <row r="51" spans="1:5" x14ac:dyDescent="0.3">
      <c r="A51" s="18"/>
      <c r="C51" s="11"/>
      <c r="D51" s="11"/>
      <c r="E51" s="11"/>
    </row>
    <row r="52" spans="1:5" x14ac:dyDescent="0.3">
      <c r="A52" s="18"/>
      <c r="C52" s="11"/>
      <c r="D52" s="11"/>
      <c r="E52" s="11"/>
    </row>
    <row r="53" spans="1:5" x14ac:dyDescent="0.3">
      <c r="A53" s="18"/>
      <c r="C53" s="11"/>
      <c r="D53" s="11"/>
      <c r="E53" s="11"/>
    </row>
    <row r="54" spans="1:5" x14ac:dyDescent="0.3">
      <c r="A54" s="18"/>
      <c r="C54" s="11"/>
      <c r="D54" s="11"/>
      <c r="E54" s="11"/>
    </row>
    <row r="55" spans="1:5" x14ac:dyDescent="0.3">
      <c r="A55" s="18"/>
      <c r="C55" s="11"/>
      <c r="D55" s="11"/>
      <c r="E55" s="11"/>
    </row>
    <row r="56" spans="1:5" x14ac:dyDescent="0.3">
      <c r="A56" s="18"/>
      <c r="C56" s="11"/>
      <c r="D56" s="11"/>
      <c r="E56" s="11"/>
    </row>
    <row r="57" spans="1:5" x14ac:dyDescent="0.3">
      <c r="A57" s="18"/>
      <c r="C57" s="11"/>
      <c r="D57" s="11"/>
      <c r="E57" s="11"/>
    </row>
    <row r="58" spans="1:5" x14ac:dyDescent="0.3">
      <c r="A58" s="18"/>
      <c r="C58" s="11"/>
      <c r="D58" s="11"/>
      <c r="E58" s="11"/>
    </row>
    <row r="59" spans="1:5" x14ac:dyDescent="0.3">
      <c r="A59" s="18"/>
      <c r="C59" s="11"/>
      <c r="D59" s="11"/>
      <c r="E59" s="11"/>
    </row>
    <row r="60" spans="1:5" x14ac:dyDescent="0.3">
      <c r="A60" s="18"/>
      <c r="C60" s="11"/>
      <c r="D60" s="11"/>
      <c r="E60" s="11"/>
    </row>
    <row r="61" spans="1:5" x14ac:dyDescent="0.3">
      <c r="A61" s="18"/>
      <c r="C61" s="11"/>
      <c r="D61" s="11"/>
      <c r="E61" s="11"/>
    </row>
    <row r="62" spans="1:5" x14ac:dyDescent="0.3">
      <c r="A62" s="18"/>
      <c r="C62" s="11"/>
      <c r="D62" s="11"/>
      <c r="E62" s="11"/>
    </row>
    <row r="63" spans="1:5" x14ac:dyDescent="0.3">
      <c r="A63" s="18"/>
      <c r="C63" s="11"/>
      <c r="D63" s="11"/>
      <c r="E63" s="11"/>
    </row>
    <row r="64" spans="1:5" x14ac:dyDescent="0.3">
      <c r="A64" s="18"/>
      <c r="C64" s="11"/>
      <c r="D64" s="11"/>
      <c r="E64" s="11"/>
    </row>
    <row r="65" spans="1:5" x14ac:dyDescent="0.3">
      <c r="A65" s="18"/>
      <c r="C65" s="11"/>
      <c r="D65" s="11"/>
      <c r="E65" s="11"/>
    </row>
    <row r="66" spans="1:5" x14ac:dyDescent="0.3">
      <c r="A66" s="18"/>
      <c r="C66" s="11"/>
      <c r="D66" s="11"/>
      <c r="E66" s="11"/>
    </row>
    <row r="67" spans="1:5" x14ac:dyDescent="0.3">
      <c r="A67" s="18"/>
      <c r="C67" s="11"/>
      <c r="D67" s="11"/>
      <c r="E67" s="11"/>
    </row>
    <row r="68" spans="1:5" x14ac:dyDescent="0.3">
      <c r="A68" s="18"/>
      <c r="C68" s="11"/>
      <c r="D68" s="11"/>
      <c r="E68" s="11"/>
    </row>
    <row r="69" spans="1:5" x14ac:dyDescent="0.3">
      <c r="A69" s="18"/>
      <c r="C69" s="11"/>
      <c r="D69" s="11"/>
      <c r="E69" s="11"/>
    </row>
    <row r="70" spans="1:5" x14ac:dyDescent="0.3">
      <c r="A70" s="18"/>
      <c r="C70" s="11"/>
      <c r="D70" s="11"/>
      <c r="E70" s="11"/>
    </row>
    <row r="71" spans="1:5" x14ac:dyDescent="0.3">
      <c r="A71" s="18"/>
      <c r="C71" s="11"/>
      <c r="D71" s="11"/>
      <c r="E71" s="11"/>
    </row>
    <row r="72" spans="1:5" x14ac:dyDescent="0.3">
      <c r="A72" s="18"/>
      <c r="C72" s="11"/>
      <c r="D72" s="11"/>
      <c r="E72" s="11"/>
    </row>
    <row r="73" spans="1:5" x14ac:dyDescent="0.3">
      <c r="A73" s="18"/>
      <c r="C73" s="11"/>
      <c r="D73" s="11"/>
      <c r="E73" s="11"/>
    </row>
    <row r="74" spans="1:5" x14ac:dyDescent="0.3">
      <c r="A74" s="18"/>
      <c r="C74" s="11"/>
      <c r="D74" s="11"/>
      <c r="E74" s="11"/>
    </row>
    <row r="75" spans="1:5" x14ac:dyDescent="0.3">
      <c r="A75" s="18"/>
      <c r="C75" s="11"/>
      <c r="D75" s="11"/>
      <c r="E75" s="11"/>
    </row>
    <row r="76" spans="1:5" x14ac:dyDescent="0.3">
      <c r="A76" s="18"/>
      <c r="C76" s="11"/>
      <c r="D76" s="11"/>
      <c r="E76" s="11"/>
    </row>
    <row r="77" spans="1:5" x14ac:dyDescent="0.3">
      <c r="A77" s="18"/>
      <c r="C77" s="11"/>
      <c r="D77" s="11"/>
      <c r="E77" s="11"/>
    </row>
    <row r="78" spans="1:5" x14ac:dyDescent="0.3">
      <c r="A78" s="18"/>
      <c r="C78" s="11"/>
      <c r="D78" s="11"/>
      <c r="E78" s="11"/>
    </row>
    <row r="79" spans="1:5" x14ac:dyDescent="0.3">
      <c r="A79" s="18"/>
      <c r="C79" s="11"/>
      <c r="D79" s="11"/>
      <c r="E79" s="11"/>
    </row>
    <row r="80" spans="1:5" x14ac:dyDescent="0.3">
      <c r="A80" s="18"/>
      <c r="C80" s="11"/>
      <c r="D80" s="11"/>
      <c r="E80" s="11"/>
    </row>
    <row r="81" spans="1:5" x14ac:dyDescent="0.3">
      <c r="A81" s="18"/>
      <c r="C81" s="11"/>
      <c r="D81" s="11"/>
      <c r="E81" s="11"/>
    </row>
    <row r="82" spans="1:5" x14ac:dyDescent="0.3">
      <c r="A82" s="18"/>
      <c r="C82" s="11"/>
      <c r="D82" s="11"/>
      <c r="E82" s="11"/>
    </row>
    <row r="83" spans="1:5" x14ac:dyDescent="0.3">
      <c r="A83" s="18"/>
      <c r="C83" s="11"/>
      <c r="D83" s="11"/>
      <c r="E83" s="11"/>
    </row>
    <row r="84" spans="1:5" x14ac:dyDescent="0.3">
      <c r="A84" s="18"/>
      <c r="C84" s="11"/>
      <c r="D84" s="11"/>
      <c r="E84" s="11"/>
    </row>
    <row r="85" spans="1:5" x14ac:dyDescent="0.3">
      <c r="A85" s="18"/>
      <c r="C85" s="11"/>
      <c r="D85" s="11"/>
      <c r="E85" s="11"/>
    </row>
    <row r="86" spans="1:5" x14ac:dyDescent="0.3">
      <c r="A86" s="18"/>
      <c r="C86" s="11"/>
      <c r="D86" s="11"/>
      <c r="E86" s="11"/>
    </row>
    <row r="87" spans="1:5" x14ac:dyDescent="0.3">
      <c r="A87" s="18"/>
      <c r="C87" s="11"/>
      <c r="D87" s="11"/>
      <c r="E87" s="11"/>
    </row>
    <row r="88" spans="1:5" x14ac:dyDescent="0.3">
      <c r="A88" s="18"/>
      <c r="C88" s="11"/>
      <c r="D88" s="11"/>
      <c r="E88" s="11"/>
    </row>
    <row r="89" spans="1:5" x14ac:dyDescent="0.3">
      <c r="A89" s="18"/>
      <c r="C89" s="11"/>
      <c r="D89" s="11"/>
      <c r="E89" s="11"/>
    </row>
    <row r="90" spans="1:5" x14ac:dyDescent="0.3">
      <c r="A90" s="18"/>
      <c r="C90" s="11"/>
      <c r="D90" s="11"/>
      <c r="E90" s="11"/>
    </row>
    <row r="91" spans="1:5" x14ac:dyDescent="0.3">
      <c r="A91" s="18"/>
      <c r="C91" s="11"/>
      <c r="D91" s="11"/>
      <c r="E91" s="11"/>
    </row>
    <row r="92" spans="1:5" x14ac:dyDescent="0.3">
      <c r="A92" s="18"/>
      <c r="C92" s="11"/>
      <c r="D92" s="11"/>
      <c r="E92" s="11"/>
    </row>
    <row r="93" spans="1:5" x14ac:dyDescent="0.3">
      <c r="A93" s="18"/>
      <c r="C93" s="11"/>
      <c r="D93" s="11"/>
      <c r="E93" s="11"/>
    </row>
    <row r="94" spans="1:5" x14ac:dyDescent="0.3">
      <c r="A94" s="18"/>
      <c r="C94" s="11"/>
      <c r="D94" s="11"/>
      <c r="E94" s="11"/>
    </row>
    <row r="95" spans="1:5" x14ac:dyDescent="0.3">
      <c r="A95" s="18"/>
      <c r="C95" s="11"/>
      <c r="D95" s="11"/>
      <c r="E95" s="11"/>
    </row>
    <row r="96" spans="1:5" x14ac:dyDescent="0.3">
      <c r="A96" s="18"/>
      <c r="C96" s="11"/>
      <c r="D96" s="11"/>
      <c r="E96" s="11"/>
    </row>
    <row r="97" spans="1:5" x14ac:dyDescent="0.3">
      <c r="A97" s="18"/>
      <c r="C97" s="11"/>
      <c r="D97" s="11"/>
      <c r="E97" s="11"/>
    </row>
    <row r="98" spans="1:5" x14ac:dyDescent="0.3">
      <c r="A98" s="18"/>
      <c r="C98" s="11"/>
      <c r="D98" s="11"/>
      <c r="E98" s="11"/>
    </row>
    <row r="99" spans="1:5" x14ac:dyDescent="0.3">
      <c r="A99" s="18"/>
      <c r="C99" s="11"/>
      <c r="D99" s="11"/>
      <c r="E99" s="11"/>
    </row>
    <row r="100" spans="1:5" x14ac:dyDescent="0.3">
      <c r="A100" s="18"/>
      <c r="C100" s="11"/>
      <c r="D100" s="11"/>
      <c r="E100" s="11"/>
    </row>
    <row r="101" spans="1:5" x14ac:dyDescent="0.3">
      <c r="A101" s="18"/>
      <c r="C101" s="11"/>
      <c r="D101" s="11"/>
      <c r="E101" s="11"/>
    </row>
    <row r="102" spans="1:5" x14ac:dyDescent="0.3">
      <c r="A102" s="18"/>
      <c r="C102" s="11"/>
      <c r="D102" s="11"/>
      <c r="E102" s="11"/>
    </row>
    <row r="103" spans="1:5" x14ac:dyDescent="0.3">
      <c r="A103" s="18"/>
      <c r="C103" s="11"/>
      <c r="D103" s="11"/>
      <c r="E103" s="11"/>
    </row>
    <row r="104" spans="1:5" x14ac:dyDescent="0.3">
      <c r="A104" s="18"/>
      <c r="C104" s="11"/>
      <c r="D104" s="11"/>
      <c r="E104" s="11"/>
    </row>
    <row r="105" spans="1:5" x14ac:dyDescent="0.3">
      <c r="A105" s="18"/>
      <c r="C105" s="11"/>
      <c r="D105" s="11"/>
      <c r="E105" s="11"/>
    </row>
    <row r="106" spans="1:5" x14ac:dyDescent="0.3">
      <c r="A106" s="18"/>
      <c r="C106" s="11"/>
      <c r="D106" s="11"/>
      <c r="E106" s="11"/>
    </row>
    <row r="107" spans="1:5" x14ac:dyDescent="0.3">
      <c r="A107" s="18"/>
      <c r="C107" s="11"/>
      <c r="D107" s="11"/>
      <c r="E107" s="11"/>
    </row>
    <row r="108" spans="1:5" x14ac:dyDescent="0.3">
      <c r="A108" s="18"/>
      <c r="C108" s="11"/>
      <c r="D108" s="11"/>
      <c r="E108" s="11"/>
    </row>
    <row r="109" spans="1:5" x14ac:dyDescent="0.3">
      <c r="A109" s="18"/>
      <c r="C109" s="11"/>
      <c r="D109" s="11"/>
      <c r="E109" s="11"/>
    </row>
    <row r="110" spans="1:5" x14ac:dyDescent="0.3">
      <c r="A110" s="18"/>
      <c r="C110" s="11"/>
      <c r="D110" s="11"/>
      <c r="E110" s="11"/>
    </row>
    <row r="111" spans="1:5" x14ac:dyDescent="0.3">
      <c r="A111" s="18"/>
      <c r="C111" s="11"/>
      <c r="D111" s="11"/>
      <c r="E111" s="11"/>
    </row>
    <row r="112" spans="1:5" x14ac:dyDescent="0.3">
      <c r="A112" s="18"/>
      <c r="C112" s="11"/>
      <c r="D112" s="11"/>
      <c r="E112" s="11"/>
    </row>
    <row r="113" spans="1:5" x14ac:dyDescent="0.3">
      <c r="A113" s="18"/>
      <c r="C113" s="11"/>
      <c r="D113" s="11"/>
      <c r="E113" s="11"/>
    </row>
    <row r="114" spans="1:5" x14ac:dyDescent="0.3">
      <c r="A114" s="18"/>
      <c r="C114" s="11"/>
      <c r="D114" s="11"/>
      <c r="E114" s="11"/>
    </row>
    <row r="115" spans="1:5" x14ac:dyDescent="0.3">
      <c r="A115" s="18"/>
      <c r="C115" s="11"/>
      <c r="D115" s="11"/>
      <c r="E115" s="11"/>
    </row>
    <row r="116" spans="1:5" x14ac:dyDescent="0.3">
      <c r="A116" s="18"/>
      <c r="C116" s="11"/>
      <c r="D116" s="11"/>
      <c r="E116" s="11"/>
    </row>
    <row r="117" spans="1:5" x14ac:dyDescent="0.3">
      <c r="A117" s="18"/>
      <c r="C117" s="11"/>
      <c r="D117" s="11"/>
      <c r="E117" s="11"/>
    </row>
    <row r="118" spans="1:5" x14ac:dyDescent="0.3">
      <c r="A118" s="18"/>
      <c r="C118" s="11"/>
      <c r="D118" s="11"/>
      <c r="E118" s="11"/>
    </row>
    <row r="119" spans="1:5" x14ac:dyDescent="0.3">
      <c r="A119" s="18"/>
      <c r="C119" s="11"/>
      <c r="D119" s="11"/>
      <c r="E119" s="11"/>
    </row>
    <row r="120" spans="1:5" x14ac:dyDescent="0.3">
      <c r="A120" s="18"/>
      <c r="C120" s="11"/>
      <c r="D120" s="11"/>
      <c r="E120" s="11"/>
    </row>
    <row r="121" spans="1:5" x14ac:dyDescent="0.3">
      <c r="A121" s="18"/>
      <c r="C121" s="11"/>
      <c r="D121" s="11"/>
      <c r="E121" s="11"/>
    </row>
    <row r="122" spans="1:5" x14ac:dyDescent="0.3">
      <c r="A122" s="18"/>
      <c r="C122" s="11"/>
      <c r="D122" s="11"/>
      <c r="E122" s="11"/>
    </row>
    <row r="123" spans="1:5" x14ac:dyDescent="0.3">
      <c r="A123" s="18"/>
      <c r="C123" s="11"/>
      <c r="D123" s="11"/>
      <c r="E123" s="11"/>
    </row>
    <row r="124" spans="1:5" x14ac:dyDescent="0.3">
      <c r="A124" s="18"/>
      <c r="C124" s="11"/>
      <c r="D124" s="11"/>
      <c r="E124" s="11"/>
    </row>
    <row r="125" spans="1:5" x14ac:dyDescent="0.3">
      <c r="A125" s="18"/>
      <c r="C125" s="11"/>
      <c r="D125" s="11"/>
      <c r="E125" s="11"/>
    </row>
    <row r="126" spans="1:5" x14ac:dyDescent="0.3">
      <c r="A126" s="18"/>
      <c r="C126" s="11"/>
      <c r="D126" s="11"/>
      <c r="E126" s="11"/>
    </row>
    <row r="127" spans="1:5" x14ac:dyDescent="0.3">
      <c r="A127" s="18"/>
      <c r="C127" s="11"/>
      <c r="D127" s="11"/>
      <c r="E127" s="11"/>
    </row>
    <row r="128" spans="1:5" x14ac:dyDescent="0.3">
      <c r="A128" s="18"/>
      <c r="C128" s="11"/>
      <c r="D128" s="11"/>
      <c r="E128" s="11"/>
    </row>
    <row r="129" spans="1:5" x14ac:dyDescent="0.3">
      <c r="A129" s="18"/>
      <c r="C129" s="11"/>
      <c r="D129" s="11"/>
      <c r="E129" s="11"/>
    </row>
    <row r="130" spans="1:5" x14ac:dyDescent="0.3">
      <c r="A130" s="18"/>
      <c r="C130" s="11"/>
      <c r="D130" s="11"/>
      <c r="E130" s="11"/>
    </row>
    <row r="131" spans="1:5" x14ac:dyDescent="0.3">
      <c r="A131" s="18"/>
      <c r="C131" s="11"/>
      <c r="D131" s="11"/>
      <c r="E131" s="11"/>
    </row>
  </sheetData>
  <hyperlinks>
    <hyperlink ref="A1" location="Índice!A1" display="Voltar" xr:uid="{CE54332E-1F1C-4A8D-B8DE-04E44E08012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9B13-32E5-48E6-A3D7-025C0AB74BC6}">
  <sheetPr>
    <tabColor rgb="FF00B050"/>
  </sheetPr>
  <dimension ref="A1:DZ131"/>
  <sheetViews>
    <sheetView showGridLines="0" zoomScale="120" zoomScaleNormal="12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C16" sqref="C1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4" t="str">
        <f>Índice!AF46</f>
        <v>Gráfico 23 - Balanço Nacional de Gasolina A – Máximo Histórico (em volume)</v>
      </c>
      <c r="D8" s="12"/>
      <c r="E8" s="12"/>
    </row>
    <row r="9" spans="1:130" x14ac:dyDescent="0.3">
      <c r="C9" s="21"/>
    </row>
    <row r="10" spans="1:130" ht="15" customHeight="1" x14ac:dyDescent="0.3">
      <c r="A10" s="4" t="s">
        <v>0</v>
      </c>
      <c r="C10" s="4" t="s">
        <v>74</v>
      </c>
      <c r="D10" s="4" t="s">
        <v>76</v>
      </c>
      <c r="E10" s="4" t="s">
        <v>75</v>
      </c>
    </row>
    <row r="11" spans="1:130" x14ac:dyDescent="0.3">
      <c r="B11" s="4"/>
      <c r="C11" s="23" t="s">
        <v>79</v>
      </c>
      <c r="D11" s="23"/>
      <c r="E11" s="23"/>
    </row>
    <row r="12" spans="1:130" x14ac:dyDescent="0.3">
      <c r="A12" s="6">
        <v>2024</v>
      </c>
      <c r="B12" s="6"/>
      <c r="C12" s="39">
        <v>-2.7977232890683301</v>
      </c>
      <c r="D12" s="39">
        <v>-2.7963964587914525</v>
      </c>
      <c r="E12" s="39">
        <v>-2.7941593888386125</v>
      </c>
    </row>
    <row r="13" spans="1:130" x14ac:dyDescent="0.3">
      <c r="A13" s="6">
        <v>2025</v>
      </c>
      <c r="C13" s="39">
        <v>-2.2479264637166052</v>
      </c>
      <c r="D13" s="39">
        <v>-1.9208535596249348</v>
      </c>
      <c r="E13" s="39">
        <v>-1.794037353293974</v>
      </c>
    </row>
    <row r="14" spans="1:130" x14ac:dyDescent="0.3">
      <c r="A14" s="6">
        <v>2026</v>
      </c>
      <c r="C14" s="39">
        <v>-1.8988235037543491</v>
      </c>
      <c r="D14" s="39">
        <v>-1.1740759057115866</v>
      </c>
      <c r="E14" s="39">
        <v>-0.46275244251507319</v>
      </c>
    </row>
    <row r="15" spans="1:130" x14ac:dyDescent="0.3">
      <c r="A15" s="6">
        <v>2027</v>
      </c>
      <c r="C15" s="39">
        <v>-2.1854419833058638</v>
      </c>
      <c r="D15" s="39">
        <v>-0.95453784796523544</v>
      </c>
      <c r="E15" s="39">
        <v>0.3306367444722309</v>
      </c>
    </row>
    <row r="16" spans="1:130" x14ac:dyDescent="0.3">
      <c r="A16" s="6">
        <v>2028</v>
      </c>
      <c r="C16" s="39">
        <v>-2.3815837577383352</v>
      </c>
      <c r="D16" s="39">
        <v>-0.79098581264060697</v>
      </c>
      <c r="E16" s="39">
        <v>1.1275508636291598</v>
      </c>
    </row>
    <row r="17" spans="1:5" x14ac:dyDescent="0.3">
      <c r="A17" s="6">
        <v>2029</v>
      </c>
      <c r="C17" s="39">
        <v>-2.6674811876013553</v>
      </c>
      <c r="D17" s="39">
        <v>-0.64556569248919182</v>
      </c>
      <c r="E17" s="39">
        <v>1.6723104765277166</v>
      </c>
    </row>
    <row r="18" spans="1:5" x14ac:dyDescent="0.3">
      <c r="A18" s="6">
        <v>2030</v>
      </c>
      <c r="C18" s="39">
        <v>-2.9282321724350333</v>
      </c>
      <c r="D18" s="39">
        <v>-0.42605353098747217</v>
      </c>
      <c r="E18" s="39">
        <v>2.0953630673339685</v>
      </c>
    </row>
    <row r="19" spans="1:5" x14ac:dyDescent="0.3">
      <c r="A19" s="6">
        <v>2031</v>
      </c>
      <c r="C19" s="39">
        <v>-3.0388156334447705</v>
      </c>
      <c r="D19" s="39">
        <v>-4.6917182026205408E-2</v>
      </c>
      <c r="E19" s="39">
        <v>2.4767509072022111</v>
      </c>
    </row>
    <row r="20" spans="1:5" x14ac:dyDescent="0.3">
      <c r="A20" s="6">
        <v>2032</v>
      </c>
      <c r="C20" s="39">
        <v>-3.1330639386762416</v>
      </c>
      <c r="D20" s="39">
        <v>0.41579145942008838</v>
      </c>
      <c r="E20" s="39">
        <v>3.2054294964122709</v>
      </c>
    </row>
    <row r="21" spans="1:5" x14ac:dyDescent="0.3">
      <c r="A21" s="6">
        <v>2033</v>
      </c>
      <c r="C21" s="39">
        <v>-3.2616737790864354</v>
      </c>
      <c r="D21" s="39">
        <v>0.81001968721751105</v>
      </c>
      <c r="E21" s="39">
        <v>3.7742153333553285</v>
      </c>
    </row>
    <row r="23" spans="1:5" x14ac:dyDescent="0.3">
      <c r="C23" s="32" t="s">
        <v>94</v>
      </c>
    </row>
    <row r="24" spans="1:5" x14ac:dyDescent="0.3">
      <c r="A24" s="18"/>
      <c r="C24" s="11"/>
      <c r="D24" s="11"/>
      <c r="E24" s="11"/>
    </row>
    <row r="25" spans="1:5" x14ac:dyDescent="0.3">
      <c r="A25" s="18"/>
      <c r="C25" s="11"/>
      <c r="D25" s="11"/>
      <c r="E25" s="11"/>
    </row>
    <row r="26" spans="1:5" x14ac:dyDescent="0.3">
      <c r="A26" s="18"/>
      <c r="C26" s="11"/>
      <c r="D26" s="11"/>
      <c r="E26" s="11"/>
    </row>
    <row r="27" spans="1:5" x14ac:dyDescent="0.3">
      <c r="A27" s="18"/>
      <c r="C27" s="11"/>
      <c r="D27" s="11"/>
      <c r="E27" s="11"/>
    </row>
    <row r="28" spans="1:5" x14ac:dyDescent="0.3">
      <c r="A28" s="18"/>
      <c r="C28" s="11"/>
      <c r="D28" s="11"/>
      <c r="E28" s="11"/>
    </row>
    <row r="29" spans="1:5" x14ac:dyDescent="0.3">
      <c r="A29" s="18"/>
      <c r="C29" s="11"/>
      <c r="D29" s="11"/>
      <c r="E29" s="11"/>
    </row>
    <row r="30" spans="1:5" x14ac:dyDescent="0.3">
      <c r="A30" s="18"/>
      <c r="C30" s="11"/>
      <c r="D30" s="11"/>
      <c r="E30" s="11"/>
    </row>
    <row r="31" spans="1:5" x14ac:dyDescent="0.3">
      <c r="A31" s="18"/>
      <c r="C31" s="11"/>
      <c r="D31" s="11"/>
      <c r="E31" s="11"/>
    </row>
    <row r="32" spans="1:5" x14ac:dyDescent="0.3">
      <c r="A32" s="18"/>
      <c r="C32" s="11"/>
      <c r="D32" s="11"/>
      <c r="E32" s="11"/>
    </row>
    <row r="33" spans="1:5" x14ac:dyDescent="0.3">
      <c r="A33" s="18"/>
      <c r="C33" s="11"/>
      <c r="D33" s="11"/>
      <c r="E33" s="11"/>
    </row>
    <row r="34" spans="1:5" x14ac:dyDescent="0.3">
      <c r="A34" s="18"/>
      <c r="C34" s="11"/>
      <c r="D34" s="11"/>
      <c r="E34" s="11"/>
    </row>
    <row r="35" spans="1:5" x14ac:dyDescent="0.3">
      <c r="A35" s="18"/>
      <c r="C35" s="11"/>
      <c r="D35" s="11"/>
      <c r="E35" s="11"/>
    </row>
    <row r="36" spans="1:5" x14ac:dyDescent="0.3">
      <c r="A36" s="18"/>
      <c r="C36" s="11"/>
      <c r="D36" s="11"/>
      <c r="E36" s="11"/>
    </row>
    <row r="37" spans="1:5" x14ac:dyDescent="0.3">
      <c r="A37" s="18"/>
      <c r="C37" s="11"/>
      <c r="D37" s="11"/>
      <c r="E37" s="11"/>
    </row>
    <row r="38" spans="1:5" x14ac:dyDescent="0.3">
      <c r="A38" s="18"/>
      <c r="C38" s="11"/>
      <c r="D38" s="11"/>
      <c r="E38" s="11"/>
    </row>
    <row r="39" spans="1:5" x14ac:dyDescent="0.3">
      <c r="A39" s="18"/>
      <c r="C39" s="11"/>
      <c r="D39" s="11"/>
      <c r="E39" s="11"/>
    </row>
    <row r="40" spans="1:5" x14ac:dyDescent="0.3">
      <c r="A40" s="18"/>
      <c r="C40" s="11"/>
      <c r="D40" s="11"/>
      <c r="E40" s="11"/>
    </row>
    <row r="41" spans="1:5" x14ac:dyDescent="0.3">
      <c r="A41" s="18"/>
      <c r="C41" s="11"/>
      <c r="D41" s="11"/>
      <c r="E41" s="11"/>
    </row>
    <row r="42" spans="1:5" x14ac:dyDescent="0.3">
      <c r="A42" s="18"/>
      <c r="C42" s="11"/>
      <c r="D42" s="11"/>
      <c r="E42" s="11"/>
    </row>
    <row r="43" spans="1:5" x14ac:dyDescent="0.3">
      <c r="A43" s="18"/>
      <c r="C43" s="11"/>
      <c r="D43" s="11"/>
      <c r="E43" s="11"/>
    </row>
    <row r="44" spans="1:5" x14ac:dyDescent="0.3">
      <c r="A44" s="18"/>
      <c r="C44" s="11"/>
      <c r="D44" s="11"/>
      <c r="E44" s="11"/>
    </row>
    <row r="45" spans="1:5" x14ac:dyDescent="0.3">
      <c r="A45" s="18"/>
      <c r="C45" s="11"/>
      <c r="D45" s="11"/>
      <c r="E45" s="11"/>
    </row>
    <row r="46" spans="1:5" x14ac:dyDescent="0.3">
      <c r="A46" s="18"/>
      <c r="C46" s="11"/>
      <c r="D46" s="11"/>
      <c r="E46" s="11"/>
    </row>
    <row r="47" spans="1:5" x14ac:dyDescent="0.3">
      <c r="A47" s="18"/>
      <c r="C47" s="11"/>
      <c r="D47" s="11"/>
      <c r="E47" s="11"/>
    </row>
    <row r="48" spans="1:5" x14ac:dyDescent="0.3">
      <c r="A48" s="18"/>
      <c r="C48" s="11"/>
      <c r="D48" s="11"/>
      <c r="E48" s="11"/>
    </row>
    <row r="49" spans="1:5" x14ac:dyDescent="0.3">
      <c r="A49" s="18"/>
      <c r="C49" s="11"/>
      <c r="D49" s="11"/>
      <c r="E49" s="11"/>
    </row>
    <row r="50" spans="1:5" x14ac:dyDescent="0.3">
      <c r="A50" s="18"/>
      <c r="C50" s="11"/>
      <c r="D50" s="11"/>
      <c r="E50" s="11"/>
    </row>
    <row r="51" spans="1:5" x14ac:dyDescent="0.3">
      <c r="A51" s="18"/>
      <c r="C51" s="11"/>
      <c r="D51" s="11"/>
      <c r="E51" s="11"/>
    </row>
    <row r="52" spans="1:5" x14ac:dyDescent="0.3">
      <c r="A52" s="18"/>
      <c r="C52" s="11"/>
      <c r="D52" s="11"/>
      <c r="E52" s="11"/>
    </row>
    <row r="53" spans="1:5" x14ac:dyDescent="0.3">
      <c r="A53" s="18"/>
      <c r="C53" s="11"/>
      <c r="D53" s="11"/>
      <c r="E53" s="11"/>
    </row>
    <row r="54" spans="1:5" x14ac:dyDescent="0.3">
      <c r="A54" s="18"/>
      <c r="C54" s="11"/>
      <c r="D54" s="11"/>
      <c r="E54" s="11"/>
    </row>
    <row r="55" spans="1:5" x14ac:dyDescent="0.3">
      <c r="A55" s="18"/>
      <c r="C55" s="11"/>
      <c r="D55" s="11"/>
      <c r="E55" s="11"/>
    </row>
    <row r="56" spans="1:5" x14ac:dyDescent="0.3">
      <c r="A56" s="18"/>
      <c r="C56" s="11"/>
      <c r="D56" s="11"/>
      <c r="E56" s="11"/>
    </row>
    <row r="57" spans="1:5" x14ac:dyDescent="0.3">
      <c r="A57" s="18"/>
      <c r="C57" s="11"/>
      <c r="D57" s="11"/>
      <c r="E57" s="11"/>
    </row>
    <row r="58" spans="1:5" x14ac:dyDescent="0.3">
      <c r="A58" s="18"/>
      <c r="C58" s="11"/>
      <c r="D58" s="11"/>
      <c r="E58" s="11"/>
    </row>
    <row r="59" spans="1:5" x14ac:dyDescent="0.3">
      <c r="A59" s="18"/>
      <c r="C59" s="11"/>
      <c r="D59" s="11"/>
      <c r="E59" s="11"/>
    </row>
    <row r="60" spans="1:5" x14ac:dyDescent="0.3">
      <c r="A60" s="18"/>
      <c r="C60" s="11"/>
      <c r="D60" s="11"/>
      <c r="E60" s="11"/>
    </row>
    <row r="61" spans="1:5" x14ac:dyDescent="0.3">
      <c r="A61" s="18"/>
      <c r="C61" s="11"/>
      <c r="D61" s="11"/>
      <c r="E61" s="11"/>
    </row>
    <row r="62" spans="1:5" x14ac:dyDescent="0.3">
      <c r="A62" s="18"/>
      <c r="C62" s="11"/>
      <c r="D62" s="11"/>
      <c r="E62" s="11"/>
    </row>
    <row r="63" spans="1:5" x14ac:dyDescent="0.3">
      <c r="A63" s="18"/>
      <c r="C63" s="11"/>
      <c r="D63" s="11"/>
      <c r="E63" s="11"/>
    </row>
    <row r="64" spans="1:5" x14ac:dyDescent="0.3">
      <c r="A64" s="18"/>
      <c r="C64" s="11"/>
      <c r="D64" s="11"/>
      <c r="E64" s="11"/>
    </row>
    <row r="65" spans="1:5" x14ac:dyDescent="0.3">
      <c r="A65" s="18"/>
      <c r="C65" s="11"/>
      <c r="D65" s="11"/>
      <c r="E65" s="11"/>
    </row>
    <row r="66" spans="1:5" x14ac:dyDescent="0.3">
      <c r="A66" s="18"/>
      <c r="C66" s="11"/>
      <c r="D66" s="11"/>
      <c r="E66" s="11"/>
    </row>
    <row r="67" spans="1:5" x14ac:dyDescent="0.3">
      <c r="A67" s="18"/>
      <c r="C67" s="11"/>
      <c r="D67" s="11"/>
      <c r="E67" s="11"/>
    </row>
    <row r="68" spans="1:5" x14ac:dyDescent="0.3">
      <c r="A68" s="18"/>
      <c r="C68" s="11"/>
      <c r="D68" s="11"/>
      <c r="E68" s="11"/>
    </row>
    <row r="69" spans="1:5" x14ac:dyDescent="0.3">
      <c r="A69" s="18"/>
      <c r="C69" s="11"/>
      <c r="D69" s="11"/>
      <c r="E69" s="11"/>
    </row>
    <row r="70" spans="1:5" x14ac:dyDescent="0.3">
      <c r="A70" s="18"/>
      <c r="C70" s="11"/>
      <c r="D70" s="11"/>
      <c r="E70" s="11"/>
    </row>
    <row r="71" spans="1:5" x14ac:dyDescent="0.3">
      <c r="A71" s="18"/>
      <c r="C71" s="11"/>
      <c r="D71" s="11"/>
      <c r="E71" s="11"/>
    </row>
    <row r="72" spans="1:5" x14ac:dyDescent="0.3">
      <c r="A72" s="18"/>
      <c r="C72" s="11"/>
      <c r="D72" s="11"/>
      <c r="E72" s="11"/>
    </row>
    <row r="73" spans="1:5" x14ac:dyDescent="0.3">
      <c r="A73" s="18"/>
      <c r="C73" s="11"/>
      <c r="D73" s="11"/>
      <c r="E73" s="11"/>
    </row>
    <row r="74" spans="1:5" x14ac:dyDescent="0.3">
      <c r="A74" s="18"/>
      <c r="C74" s="11"/>
      <c r="D74" s="11"/>
      <c r="E74" s="11"/>
    </row>
    <row r="75" spans="1:5" x14ac:dyDescent="0.3">
      <c r="A75" s="18"/>
      <c r="C75" s="11"/>
      <c r="D75" s="11"/>
      <c r="E75" s="11"/>
    </row>
    <row r="76" spans="1:5" x14ac:dyDescent="0.3">
      <c r="A76" s="18"/>
      <c r="C76" s="11"/>
      <c r="D76" s="11"/>
      <c r="E76" s="11"/>
    </row>
    <row r="77" spans="1:5" x14ac:dyDescent="0.3">
      <c r="A77" s="18"/>
      <c r="C77" s="11"/>
      <c r="D77" s="11"/>
      <c r="E77" s="11"/>
    </row>
    <row r="78" spans="1:5" x14ac:dyDescent="0.3">
      <c r="A78" s="18"/>
      <c r="C78" s="11"/>
      <c r="D78" s="11"/>
      <c r="E78" s="11"/>
    </row>
    <row r="79" spans="1:5" x14ac:dyDescent="0.3">
      <c r="A79" s="18"/>
      <c r="C79" s="11"/>
      <c r="D79" s="11"/>
      <c r="E79" s="11"/>
    </row>
    <row r="80" spans="1:5" x14ac:dyDescent="0.3">
      <c r="A80" s="18"/>
      <c r="C80" s="11"/>
      <c r="D80" s="11"/>
      <c r="E80" s="11"/>
    </row>
    <row r="81" spans="1:5" x14ac:dyDescent="0.3">
      <c r="A81" s="18"/>
      <c r="C81" s="11"/>
      <c r="D81" s="11"/>
      <c r="E81" s="11"/>
    </row>
    <row r="82" spans="1:5" x14ac:dyDescent="0.3">
      <c r="A82" s="18"/>
      <c r="C82" s="11"/>
      <c r="D82" s="11"/>
      <c r="E82" s="11"/>
    </row>
    <row r="83" spans="1:5" x14ac:dyDescent="0.3">
      <c r="A83" s="18"/>
      <c r="C83" s="11"/>
      <c r="D83" s="11"/>
      <c r="E83" s="11"/>
    </row>
    <row r="84" spans="1:5" x14ac:dyDescent="0.3">
      <c r="A84" s="18"/>
      <c r="C84" s="11"/>
      <c r="D84" s="11"/>
      <c r="E84" s="11"/>
    </row>
    <row r="85" spans="1:5" x14ac:dyDescent="0.3">
      <c r="A85" s="18"/>
      <c r="C85" s="11"/>
      <c r="D85" s="11"/>
      <c r="E85" s="11"/>
    </row>
    <row r="86" spans="1:5" x14ac:dyDescent="0.3">
      <c r="A86" s="18"/>
      <c r="C86" s="11"/>
      <c r="D86" s="11"/>
      <c r="E86" s="11"/>
    </row>
    <row r="87" spans="1:5" x14ac:dyDescent="0.3">
      <c r="A87" s="18"/>
      <c r="C87" s="11"/>
      <c r="D87" s="11"/>
      <c r="E87" s="11"/>
    </row>
    <row r="88" spans="1:5" x14ac:dyDescent="0.3">
      <c r="A88" s="18"/>
      <c r="C88" s="11"/>
      <c r="D88" s="11"/>
      <c r="E88" s="11"/>
    </row>
    <row r="89" spans="1:5" x14ac:dyDescent="0.3">
      <c r="A89" s="18"/>
      <c r="C89" s="11"/>
      <c r="D89" s="11"/>
      <c r="E89" s="11"/>
    </row>
    <row r="90" spans="1:5" x14ac:dyDescent="0.3">
      <c r="A90" s="18"/>
      <c r="C90" s="11"/>
      <c r="D90" s="11"/>
      <c r="E90" s="11"/>
    </row>
    <row r="91" spans="1:5" x14ac:dyDescent="0.3">
      <c r="A91" s="18"/>
      <c r="C91" s="11"/>
      <c r="D91" s="11"/>
      <c r="E91" s="11"/>
    </row>
    <row r="92" spans="1:5" x14ac:dyDescent="0.3">
      <c r="A92" s="18"/>
      <c r="C92" s="11"/>
      <c r="D92" s="11"/>
      <c r="E92" s="11"/>
    </row>
    <row r="93" spans="1:5" x14ac:dyDescent="0.3">
      <c r="A93" s="18"/>
      <c r="C93" s="11"/>
      <c r="D93" s="11"/>
      <c r="E93" s="11"/>
    </row>
    <row r="94" spans="1:5" x14ac:dyDescent="0.3">
      <c r="A94" s="18"/>
      <c r="C94" s="11"/>
      <c r="D94" s="11"/>
      <c r="E94" s="11"/>
    </row>
    <row r="95" spans="1:5" x14ac:dyDescent="0.3">
      <c r="A95" s="18"/>
      <c r="C95" s="11"/>
      <c r="D95" s="11"/>
      <c r="E95" s="11"/>
    </row>
    <row r="96" spans="1:5" x14ac:dyDescent="0.3">
      <c r="A96" s="18"/>
      <c r="C96" s="11"/>
      <c r="D96" s="11"/>
      <c r="E96" s="11"/>
    </row>
    <row r="97" spans="1:5" x14ac:dyDescent="0.3">
      <c r="A97" s="18"/>
      <c r="C97" s="11"/>
      <c r="D97" s="11"/>
      <c r="E97" s="11"/>
    </row>
    <row r="98" spans="1:5" x14ac:dyDescent="0.3">
      <c r="A98" s="18"/>
      <c r="C98" s="11"/>
      <c r="D98" s="11"/>
      <c r="E98" s="11"/>
    </row>
    <row r="99" spans="1:5" x14ac:dyDescent="0.3">
      <c r="A99" s="18"/>
      <c r="C99" s="11"/>
      <c r="D99" s="11"/>
      <c r="E99" s="11"/>
    </row>
    <row r="100" spans="1:5" x14ac:dyDescent="0.3">
      <c r="A100" s="18"/>
      <c r="C100" s="11"/>
      <c r="D100" s="11"/>
      <c r="E100" s="11"/>
    </row>
    <row r="101" spans="1:5" x14ac:dyDescent="0.3">
      <c r="A101" s="18"/>
      <c r="C101" s="11"/>
      <c r="D101" s="11"/>
      <c r="E101" s="11"/>
    </row>
    <row r="102" spans="1:5" x14ac:dyDescent="0.3">
      <c r="A102" s="18"/>
      <c r="C102" s="11"/>
      <c r="D102" s="11"/>
      <c r="E102" s="11"/>
    </row>
    <row r="103" spans="1:5" x14ac:dyDescent="0.3">
      <c r="A103" s="18"/>
      <c r="C103" s="11"/>
      <c r="D103" s="11"/>
      <c r="E103" s="11"/>
    </row>
    <row r="104" spans="1:5" x14ac:dyDescent="0.3">
      <c r="A104" s="18"/>
      <c r="C104" s="11"/>
      <c r="D104" s="11"/>
      <c r="E104" s="11"/>
    </row>
    <row r="105" spans="1:5" x14ac:dyDescent="0.3">
      <c r="A105" s="18"/>
      <c r="C105" s="11"/>
      <c r="D105" s="11"/>
      <c r="E105" s="11"/>
    </row>
    <row r="106" spans="1:5" x14ac:dyDescent="0.3">
      <c r="A106" s="18"/>
      <c r="C106" s="11"/>
      <c r="D106" s="11"/>
      <c r="E106" s="11"/>
    </row>
    <row r="107" spans="1:5" x14ac:dyDescent="0.3">
      <c r="A107" s="18"/>
      <c r="C107" s="11"/>
      <c r="D107" s="11"/>
      <c r="E107" s="11"/>
    </row>
    <row r="108" spans="1:5" x14ac:dyDescent="0.3">
      <c r="A108" s="18"/>
      <c r="C108" s="11"/>
      <c r="D108" s="11"/>
      <c r="E108" s="11"/>
    </row>
    <row r="109" spans="1:5" x14ac:dyDescent="0.3">
      <c r="A109" s="18"/>
      <c r="C109" s="11"/>
      <c r="D109" s="11"/>
      <c r="E109" s="11"/>
    </row>
    <row r="110" spans="1:5" x14ac:dyDescent="0.3">
      <c r="A110" s="18"/>
      <c r="C110" s="11"/>
      <c r="D110" s="11"/>
      <c r="E110" s="11"/>
    </row>
    <row r="111" spans="1:5" x14ac:dyDescent="0.3">
      <c r="A111" s="18"/>
      <c r="C111" s="11"/>
      <c r="D111" s="11"/>
      <c r="E111" s="11"/>
    </row>
    <row r="112" spans="1:5" x14ac:dyDescent="0.3">
      <c r="A112" s="18"/>
      <c r="C112" s="11"/>
      <c r="D112" s="11"/>
      <c r="E112" s="11"/>
    </row>
    <row r="113" spans="1:5" x14ac:dyDescent="0.3">
      <c r="A113" s="18"/>
      <c r="C113" s="11"/>
      <c r="D113" s="11"/>
      <c r="E113" s="11"/>
    </row>
    <row r="114" spans="1:5" x14ac:dyDescent="0.3">
      <c r="A114" s="18"/>
      <c r="C114" s="11"/>
      <c r="D114" s="11"/>
      <c r="E114" s="11"/>
    </row>
    <row r="115" spans="1:5" x14ac:dyDescent="0.3">
      <c r="A115" s="18"/>
      <c r="C115" s="11"/>
      <c r="D115" s="11"/>
      <c r="E115" s="11"/>
    </row>
    <row r="116" spans="1:5" x14ac:dyDescent="0.3">
      <c r="A116" s="18"/>
      <c r="C116" s="11"/>
      <c r="D116" s="11"/>
      <c r="E116" s="11"/>
    </row>
    <row r="117" spans="1:5" x14ac:dyDescent="0.3">
      <c r="A117" s="18"/>
      <c r="C117" s="11"/>
      <c r="D117" s="11"/>
      <c r="E117" s="11"/>
    </row>
    <row r="118" spans="1:5" x14ac:dyDescent="0.3">
      <c r="A118" s="18"/>
      <c r="C118" s="11"/>
      <c r="D118" s="11"/>
      <c r="E118" s="11"/>
    </row>
    <row r="119" spans="1:5" x14ac:dyDescent="0.3">
      <c r="A119" s="18"/>
      <c r="C119" s="11"/>
      <c r="D119" s="11"/>
      <c r="E119" s="11"/>
    </row>
    <row r="120" spans="1:5" x14ac:dyDescent="0.3">
      <c r="A120" s="18"/>
      <c r="C120" s="11"/>
      <c r="D120" s="11"/>
      <c r="E120" s="11"/>
    </row>
    <row r="121" spans="1:5" x14ac:dyDescent="0.3">
      <c r="A121" s="18"/>
      <c r="C121" s="11"/>
      <c r="D121" s="11"/>
      <c r="E121" s="11"/>
    </row>
    <row r="122" spans="1:5" x14ac:dyDescent="0.3">
      <c r="A122" s="18"/>
      <c r="C122" s="11"/>
      <c r="D122" s="11"/>
      <c r="E122" s="11"/>
    </row>
    <row r="123" spans="1:5" x14ac:dyDescent="0.3">
      <c r="A123" s="18"/>
      <c r="C123" s="11"/>
      <c r="D123" s="11"/>
      <c r="E123" s="11"/>
    </row>
    <row r="124" spans="1:5" x14ac:dyDescent="0.3">
      <c r="A124" s="18"/>
      <c r="C124" s="11"/>
      <c r="D124" s="11"/>
      <c r="E124" s="11"/>
    </row>
    <row r="125" spans="1:5" x14ac:dyDescent="0.3">
      <c r="A125" s="18"/>
      <c r="C125" s="11"/>
      <c r="D125" s="11"/>
      <c r="E125" s="11"/>
    </row>
    <row r="126" spans="1:5" x14ac:dyDescent="0.3">
      <c r="A126" s="18"/>
      <c r="C126" s="11"/>
      <c r="D126" s="11"/>
      <c r="E126" s="11"/>
    </row>
    <row r="127" spans="1:5" x14ac:dyDescent="0.3">
      <c r="A127" s="18"/>
      <c r="C127" s="11"/>
      <c r="D127" s="11"/>
      <c r="E127" s="11"/>
    </row>
    <row r="128" spans="1:5" x14ac:dyDescent="0.3">
      <c r="A128" s="18"/>
      <c r="C128" s="11"/>
      <c r="D128" s="11"/>
      <c r="E128" s="11"/>
    </row>
    <row r="129" spans="1:5" x14ac:dyDescent="0.3">
      <c r="A129" s="18"/>
      <c r="C129" s="11"/>
      <c r="D129" s="11"/>
      <c r="E129" s="11"/>
    </row>
    <row r="130" spans="1:5" x14ac:dyDescent="0.3">
      <c r="A130" s="18"/>
      <c r="C130" s="11"/>
      <c r="D130" s="11"/>
      <c r="E130" s="11"/>
    </row>
    <row r="131" spans="1:5" x14ac:dyDescent="0.3">
      <c r="A131" s="18"/>
      <c r="C131" s="11"/>
      <c r="D131" s="11"/>
      <c r="E131" s="11"/>
    </row>
  </sheetData>
  <hyperlinks>
    <hyperlink ref="A1" location="Índice!A1" display="Voltar" xr:uid="{1511B4FA-FD9E-4895-9448-2B5844B6E5D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35B6-3F46-46C1-A412-69E4A930EBD2}">
  <sheetPr>
    <tabColor rgb="FF00B050"/>
  </sheetPr>
  <dimension ref="A1:DZ132"/>
  <sheetViews>
    <sheetView showGridLines="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C19" sqref="C19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7" style="2" customWidth="1"/>
    <col min="4" max="4" width="11.44140625" style="2" bestFit="1" customWidth="1"/>
    <col min="5" max="5" width="10.44140625" style="2" bestFit="1" customWidth="1"/>
    <col min="6" max="6" width="20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Índice!AF50</f>
        <v>Gráfico A1 – Fluxo de usinas de cana no Brasil</v>
      </c>
      <c r="D8" s="12"/>
      <c r="E8" s="12"/>
    </row>
    <row r="9" spans="1:130" x14ac:dyDescent="0.3">
      <c r="C9" s="21"/>
    </row>
    <row r="10" spans="1:130" ht="15" customHeight="1" x14ac:dyDescent="0.25">
      <c r="A10" s="4" t="s">
        <v>0</v>
      </c>
      <c r="C10" s="4" t="s">
        <v>88</v>
      </c>
      <c r="D10" s="4" t="s">
        <v>4</v>
      </c>
      <c r="E10" s="4" t="s">
        <v>5</v>
      </c>
      <c r="F10" s="48" t="s">
        <v>89</v>
      </c>
    </row>
    <row r="11" spans="1:130" x14ac:dyDescent="0.3">
      <c r="B11" s="4"/>
      <c r="C11" s="49" t="s">
        <v>90</v>
      </c>
      <c r="D11" s="49"/>
      <c r="E11" s="49"/>
      <c r="F11" s="50" t="s">
        <v>91</v>
      </c>
    </row>
    <row r="12" spans="1:130" x14ac:dyDescent="0.3">
      <c r="A12" s="6">
        <v>2005</v>
      </c>
      <c r="B12" s="6"/>
      <c r="C12" s="51">
        <v>8</v>
      </c>
      <c r="D12" s="51"/>
      <c r="E12" s="51"/>
      <c r="F12" s="15">
        <v>6.8780000000000001</v>
      </c>
    </row>
    <row r="13" spans="1:130" x14ac:dyDescent="0.3">
      <c r="A13" s="6">
        <v>2006</v>
      </c>
      <c r="B13" s="6"/>
      <c r="C13" s="51">
        <v>24</v>
      </c>
      <c r="D13" s="51"/>
      <c r="E13" s="51"/>
      <c r="F13" s="15">
        <v>51.32</v>
      </c>
    </row>
    <row r="14" spans="1:130" x14ac:dyDescent="0.3">
      <c r="A14" s="6">
        <v>2007</v>
      </c>
      <c r="B14" s="6"/>
      <c r="C14" s="51">
        <v>26</v>
      </c>
      <c r="D14" s="51"/>
      <c r="E14" s="51"/>
      <c r="F14" s="15">
        <v>44.42</v>
      </c>
    </row>
    <row r="15" spans="1:130" x14ac:dyDescent="0.3">
      <c r="A15" s="6">
        <v>2008</v>
      </c>
      <c r="B15" s="6"/>
      <c r="C15" s="51">
        <v>34</v>
      </c>
      <c r="D15" s="51">
        <v>-4</v>
      </c>
      <c r="E15" s="51"/>
      <c r="F15" s="15">
        <v>63.135249999999999</v>
      </c>
    </row>
    <row r="16" spans="1:130" x14ac:dyDescent="0.3">
      <c r="A16" s="6">
        <v>2009</v>
      </c>
      <c r="B16" s="6"/>
      <c r="C16" s="51">
        <v>21</v>
      </c>
      <c r="D16" s="51">
        <v>-5</v>
      </c>
      <c r="E16" s="51"/>
      <c r="F16" s="15">
        <v>54.149000000000001</v>
      </c>
    </row>
    <row r="17" spans="1:6" x14ac:dyDescent="0.3">
      <c r="A17" s="6">
        <v>2010</v>
      </c>
      <c r="B17" s="6"/>
      <c r="C17" s="51">
        <v>13</v>
      </c>
      <c r="D17" s="51">
        <v>-5</v>
      </c>
      <c r="E17" s="51"/>
      <c r="F17" s="15">
        <v>19.187999999999999</v>
      </c>
    </row>
    <row r="18" spans="1:6" x14ac:dyDescent="0.3">
      <c r="A18" s="6">
        <v>2011</v>
      </c>
      <c r="B18" s="6"/>
      <c r="C18" s="51">
        <v>5</v>
      </c>
      <c r="D18" s="51">
        <v>-19</v>
      </c>
      <c r="E18" s="51"/>
      <c r="F18" s="15">
        <v>-8.2479999999999993</v>
      </c>
    </row>
    <row r="19" spans="1:6" x14ac:dyDescent="0.3">
      <c r="A19" s="6">
        <v>2012</v>
      </c>
      <c r="B19" s="6"/>
      <c r="C19" s="51">
        <v>2</v>
      </c>
      <c r="D19" s="51">
        <v>-20</v>
      </c>
      <c r="E19" s="51">
        <v>2</v>
      </c>
      <c r="F19" s="15">
        <v>-19.699100000000001</v>
      </c>
    </row>
    <row r="20" spans="1:6" x14ac:dyDescent="0.3">
      <c r="A20" s="6">
        <v>2013</v>
      </c>
      <c r="B20" s="6"/>
      <c r="C20" s="51">
        <v>3</v>
      </c>
      <c r="D20" s="51">
        <v>-17</v>
      </c>
      <c r="E20" s="51">
        <v>2</v>
      </c>
      <c r="F20" s="15">
        <v>-10.971299999999999</v>
      </c>
    </row>
    <row r="21" spans="1:6" x14ac:dyDescent="0.3">
      <c r="A21" s="6">
        <v>2014</v>
      </c>
      <c r="B21" s="6"/>
      <c r="C21" s="51"/>
      <c r="D21" s="51">
        <v>-15</v>
      </c>
      <c r="E21" s="51">
        <v>2</v>
      </c>
      <c r="F21" s="15">
        <v>-21.885200000000001</v>
      </c>
    </row>
    <row r="22" spans="1:6" x14ac:dyDescent="0.3">
      <c r="A22" s="6">
        <v>2015</v>
      </c>
      <c r="B22" s="6"/>
      <c r="C22" s="51">
        <v>1</v>
      </c>
      <c r="D22" s="51">
        <v>-11</v>
      </c>
      <c r="E22" s="51">
        <v>7</v>
      </c>
      <c r="F22" s="15">
        <v>1.45</v>
      </c>
    </row>
    <row r="23" spans="1:6" x14ac:dyDescent="0.3">
      <c r="A23" s="6">
        <v>2016</v>
      </c>
      <c r="C23" s="51">
        <v>2</v>
      </c>
      <c r="D23" s="51">
        <v>0</v>
      </c>
      <c r="E23" s="51">
        <v>3</v>
      </c>
      <c r="F23" s="15">
        <v>6.4530000000000003</v>
      </c>
    </row>
    <row r="24" spans="1:6" x14ac:dyDescent="0.3">
      <c r="A24" s="6">
        <v>2017</v>
      </c>
      <c r="C24" s="51"/>
      <c r="D24" s="51">
        <v>-15</v>
      </c>
      <c r="E24" s="51">
        <v>3</v>
      </c>
      <c r="F24" s="15">
        <v>-20.921240000000001</v>
      </c>
    </row>
    <row r="25" spans="1:6" x14ac:dyDescent="0.3">
      <c r="A25" s="6">
        <v>2018</v>
      </c>
      <c r="C25" s="51"/>
      <c r="D25" s="51">
        <v>-1</v>
      </c>
      <c r="E25" s="51">
        <v>4</v>
      </c>
      <c r="F25" s="15">
        <v>5.7549999999999999</v>
      </c>
    </row>
    <row r="26" spans="1:6" x14ac:dyDescent="0.3">
      <c r="A26" s="6">
        <v>2019</v>
      </c>
      <c r="C26" s="51"/>
      <c r="D26" s="51">
        <v>-2</v>
      </c>
      <c r="E26" s="51">
        <v>1</v>
      </c>
      <c r="F26" s="15">
        <v>-6</v>
      </c>
    </row>
    <row r="27" spans="1:6" x14ac:dyDescent="0.3">
      <c r="A27" s="6">
        <v>2020</v>
      </c>
      <c r="C27" s="25">
        <v>0</v>
      </c>
      <c r="D27" s="25">
        <v>-1</v>
      </c>
      <c r="E27" s="25">
        <v>4</v>
      </c>
      <c r="F27" s="15">
        <v>6.1829000000000001</v>
      </c>
    </row>
    <row r="28" spans="1:6" x14ac:dyDescent="0.3">
      <c r="A28" s="6">
        <v>2021</v>
      </c>
      <c r="C28" s="25">
        <v>0</v>
      </c>
      <c r="D28" s="25">
        <v>-1</v>
      </c>
      <c r="E28" s="25">
        <v>0</v>
      </c>
      <c r="F28" s="15">
        <v>-5.5</v>
      </c>
    </row>
    <row r="29" spans="1:6" x14ac:dyDescent="0.3">
      <c r="A29" s="6">
        <v>2022</v>
      </c>
      <c r="C29" s="25">
        <v>0</v>
      </c>
      <c r="D29" s="25">
        <v>-2</v>
      </c>
      <c r="E29" s="25">
        <v>2</v>
      </c>
      <c r="F29" s="15">
        <v>-2.7</v>
      </c>
    </row>
    <row r="30" spans="1:6" x14ac:dyDescent="0.3">
      <c r="A30" s="18"/>
      <c r="C30" s="11"/>
      <c r="D30" s="11"/>
      <c r="E30" s="11"/>
    </row>
    <row r="31" spans="1:6" x14ac:dyDescent="0.3">
      <c r="A31" s="18"/>
      <c r="C31" s="52" t="s">
        <v>93</v>
      </c>
      <c r="D31" s="11"/>
      <c r="E31" s="11"/>
    </row>
    <row r="32" spans="1:6" x14ac:dyDescent="0.3">
      <c r="A32" s="18"/>
      <c r="C32" s="11"/>
      <c r="D32" s="11"/>
      <c r="E32" s="11"/>
    </row>
    <row r="33" spans="1:5" x14ac:dyDescent="0.3">
      <c r="A33" s="18"/>
      <c r="C33" s="11"/>
      <c r="D33" s="11"/>
      <c r="E33" s="11"/>
    </row>
    <row r="34" spans="1:5" x14ac:dyDescent="0.3">
      <c r="A34" s="18"/>
      <c r="C34" s="11"/>
      <c r="D34" s="11"/>
      <c r="E34" s="11"/>
    </row>
    <row r="35" spans="1:5" x14ac:dyDescent="0.3">
      <c r="A35" s="18"/>
      <c r="C35" s="11"/>
      <c r="D35" s="11"/>
      <c r="E35" s="11"/>
    </row>
    <row r="36" spans="1:5" x14ac:dyDescent="0.3">
      <c r="A36" s="18"/>
      <c r="C36" s="11"/>
      <c r="D36" s="11"/>
      <c r="E36" s="11"/>
    </row>
    <row r="37" spans="1:5" x14ac:dyDescent="0.3">
      <c r="A37" s="18"/>
      <c r="C37" s="11"/>
      <c r="D37" s="11"/>
      <c r="E37" s="11"/>
    </row>
    <row r="38" spans="1:5" x14ac:dyDescent="0.3">
      <c r="A38" s="18"/>
      <c r="C38" s="11"/>
      <c r="D38" s="11"/>
      <c r="E38" s="11"/>
    </row>
    <row r="39" spans="1:5" x14ac:dyDescent="0.3">
      <c r="A39" s="18"/>
      <c r="C39" s="11"/>
      <c r="D39" s="11"/>
      <c r="E39" s="11"/>
    </row>
    <row r="40" spans="1:5" x14ac:dyDescent="0.3">
      <c r="A40" s="18"/>
      <c r="C40" s="11"/>
      <c r="D40" s="11"/>
      <c r="E40" s="11"/>
    </row>
    <row r="41" spans="1:5" x14ac:dyDescent="0.3">
      <c r="A41" s="18"/>
      <c r="C41" s="11"/>
      <c r="D41" s="11"/>
      <c r="E41" s="11"/>
    </row>
    <row r="42" spans="1:5" x14ac:dyDescent="0.3">
      <c r="A42" s="18"/>
      <c r="C42" s="11"/>
      <c r="D42" s="11"/>
      <c r="E42" s="11"/>
    </row>
    <row r="43" spans="1:5" x14ac:dyDescent="0.3">
      <c r="A43" s="18"/>
      <c r="C43" s="11"/>
      <c r="D43" s="11"/>
      <c r="E43" s="11"/>
    </row>
    <row r="44" spans="1:5" x14ac:dyDescent="0.3">
      <c r="A44" s="18"/>
      <c r="C44" s="11"/>
      <c r="D44" s="11"/>
      <c r="E44" s="11"/>
    </row>
    <row r="45" spans="1:5" x14ac:dyDescent="0.3">
      <c r="A45" s="18"/>
      <c r="C45" s="11"/>
      <c r="D45" s="11"/>
      <c r="E45" s="11"/>
    </row>
    <row r="46" spans="1:5" x14ac:dyDescent="0.3">
      <c r="A46" s="18"/>
      <c r="C46" s="11"/>
      <c r="D46" s="11"/>
      <c r="E46" s="11"/>
    </row>
    <row r="47" spans="1:5" x14ac:dyDescent="0.3">
      <c r="A47" s="18"/>
      <c r="C47" s="11"/>
      <c r="D47" s="11"/>
      <c r="E47" s="11"/>
    </row>
    <row r="48" spans="1:5" x14ac:dyDescent="0.3">
      <c r="A48" s="18"/>
      <c r="C48" s="11"/>
      <c r="D48" s="11"/>
      <c r="E48" s="11"/>
    </row>
    <row r="49" spans="1:5" x14ac:dyDescent="0.3">
      <c r="A49" s="18"/>
      <c r="C49" s="11"/>
      <c r="D49" s="11"/>
      <c r="E49" s="11"/>
    </row>
    <row r="50" spans="1:5" x14ac:dyDescent="0.3">
      <c r="A50" s="18"/>
      <c r="C50" s="11"/>
      <c r="D50" s="11"/>
      <c r="E50" s="11"/>
    </row>
    <row r="51" spans="1:5" x14ac:dyDescent="0.3">
      <c r="A51" s="18"/>
      <c r="C51" s="11"/>
      <c r="D51" s="11"/>
      <c r="E51" s="11"/>
    </row>
    <row r="52" spans="1:5" x14ac:dyDescent="0.3">
      <c r="A52" s="18"/>
      <c r="C52" s="11"/>
      <c r="D52" s="11"/>
      <c r="E52" s="11"/>
    </row>
    <row r="53" spans="1:5" x14ac:dyDescent="0.3">
      <c r="A53" s="18"/>
      <c r="C53" s="11"/>
      <c r="D53" s="11"/>
      <c r="E53" s="11"/>
    </row>
    <row r="54" spans="1:5" x14ac:dyDescent="0.3">
      <c r="A54" s="18"/>
      <c r="C54" s="11"/>
      <c r="D54" s="11"/>
      <c r="E54" s="11"/>
    </row>
    <row r="55" spans="1:5" x14ac:dyDescent="0.3">
      <c r="A55" s="18"/>
      <c r="C55" s="11"/>
      <c r="D55" s="11"/>
      <c r="E55" s="11"/>
    </row>
    <row r="56" spans="1:5" x14ac:dyDescent="0.3">
      <c r="A56" s="18"/>
      <c r="C56" s="11"/>
      <c r="D56" s="11"/>
      <c r="E56" s="11"/>
    </row>
    <row r="57" spans="1:5" x14ac:dyDescent="0.3">
      <c r="A57" s="18"/>
      <c r="C57" s="11"/>
      <c r="D57" s="11"/>
      <c r="E57" s="11"/>
    </row>
    <row r="58" spans="1:5" x14ac:dyDescent="0.3">
      <c r="A58" s="18"/>
      <c r="C58" s="11"/>
      <c r="D58" s="11"/>
      <c r="E58" s="11"/>
    </row>
    <row r="59" spans="1:5" x14ac:dyDescent="0.3">
      <c r="A59" s="18"/>
      <c r="C59" s="11"/>
      <c r="D59" s="11"/>
      <c r="E59" s="11"/>
    </row>
    <row r="60" spans="1:5" x14ac:dyDescent="0.3">
      <c r="A60" s="18"/>
      <c r="C60" s="11"/>
      <c r="D60" s="11"/>
      <c r="E60" s="11"/>
    </row>
    <row r="61" spans="1:5" x14ac:dyDescent="0.3">
      <c r="A61" s="18"/>
      <c r="C61" s="11"/>
      <c r="D61" s="11"/>
      <c r="E61" s="11"/>
    </row>
    <row r="62" spans="1:5" x14ac:dyDescent="0.3">
      <c r="A62" s="18"/>
      <c r="C62" s="11"/>
      <c r="D62" s="11"/>
      <c r="E62" s="11"/>
    </row>
    <row r="63" spans="1:5" x14ac:dyDescent="0.3">
      <c r="A63" s="18"/>
      <c r="C63" s="11"/>
      <c r="D63" s="11"/>
      <c r="E63" s="11"/>
    </row>
    <row r="64" spans="1:5" x14ac:dyDescent="0.3">
      <c r="A64" s="18"/>
      <c r="C64" s="11"/>
      <c r="D64" s="11"/>
      <c r="E64" s="11"/>
    </row>
    <row r="65" spans="1:5" x14ac:dyDescent="0.3">
      <c r="A65" s="18"/>
      <c r="C65" s="11"/>
      <c r="D65" s="11"/>
      <c r="E65" s="11"/>
    </row>
    <row r="66" spans="1:5" x14ac:dyDescent="0.3">
      <c r="A66" s="18"/>
      <c r="C66" s="11"/>
      <c r="D66" s="11"/>
      <c r="E66" s="11"/>
    </row>
    <row r="67" spans="1:5" x14ac:dyDescent="0.3">
      <c r="A67" s="18"/>
      <c r="C67" s="11"/>
      <c r="D67" s="11"/>
      <c r="E67" s="11"/>
    </row>
    <row r="68" spans="1:5" x14ac:dyDescent="0.3">
      <c r="A68" s="18"/>
      <c r="C68" s="11"/>
      <c r="D68" s="11"/>
      <c r="E68" s="11"/>
    </row>
    <row r="69" spans="1:5" x14ac:dyDescent="0.3">
      <c r="A69" s="18"/>
      <c r="C69" s="11"/>
      <c r="D69" s="11"/>
      <c r="E69" s="11"/>
    </row>
    <row r="70" spans="1:5" x14ac:dyDescent="0.3">
      <c r="A70" s="18"/>
      <c r="C70" s="11"/>
      <c r="D70" s="11"/>
      <c r="E70" s="11"/>
    </row>
    <row r="71" spans="1:5" x14ac:dyDescent="0.3">
      <c r="A71" s="18"/>
      <c r="C71" s="11"/>
      <c r="D71" s="11"/>
      <c r="E71" s="11"/>
    </row>
    <row r="72" spans="1:5" x14ac:dyDescent="0.3">
      <c r="A72" s="18"/>
      <c r="C72" s="11"/>
      <c r="D72" s="11"/>
      <c r="E72" s="11"/>
    </row>
    <row r="73" spans="1:5" x14ac:dyDescent="0.3">
      <c r="A73" s="18"/>
      <c r="C73" s="11"/>
      <c r="D73" s="11"/>
      <c r="E73" s="11"/>
    </row>
    <row r="74" spans="1:5" x14ac:dyDescent="0.3">
      <c r="A74" s="18"/>
      <c r="C74" s="11"/>
      <c r="D74" s="11"/>
      <c r="E74" s="11"/>
    </row>
    <row r="75" spans="1:5" x14ac:dyDescent="0.3">
      <c r="A75" s="18"/>
      <c r="C75" s="11"/>
      <c r="D75" s="11"/>
      <c r="E75" s="11"/>
    </row>
    <row r="76" spans="1:5" x14ac:dyDescent="0.3">
      <c r="A76" s="18"/>
      <c r="C76" s="11"/>
      <c r="D76" s="11"/>
      <c r="E76" s="11"/>
    </row>
    <row r="77" spans="1:5" x14ac:dyDescent="0.3">
      <c r="A77" s="18"/>
      <c r="C77" s="11"/>
      <c r="D77" s="11"/>
      <c r="E77" s="11"/>
    </row>
    <row r="78" spans="1:5" x14ac:dyDescent="0.3">
      <c r="A78" s="18"/>
      <c r="C78" s="11"/>
      <c r="D78" s="11"/>
      <c r="E78" s="11"/>
    </row>
    <row r="79" spans="1:5" x14ac:dyDescent="0.3">
      <c r="A79" s="18"/>
      <c r="C79" s="11"/>
      <c r="D79" s="11"/>
      <c r="E79" s="11"/>
    </row>
    <row r="80" spans="1:5" x14ac:dyDescent="0.3">
      <c r="A80" s="18"/>
      <c r="C80" s="11"/>
      <c r="D80" s="11"/>
      <c r="E80" s="11"/>
    </row>
    <row r="81" spans="1:5" x14ac:dyDescent="0.3">
      <c r="A81" s="18"/>
      <c r="C81" s="11"/>
      <c r="D81" s="11"/>
      <c r="E81" s="11"/>
    </row>
    <row r="82" spans="1:5" x14ac:dyDescent="0.3">
      <c r="A82" s="18"/>
      <c r="C82" s="11"/>
      <c r="D82" s="11"/>
      <c r="E82" s="11"/>
    </row>
    <row r="83" spans="1:5" x14ac:dyDescent="0.3">
      <c r="A83" s="18"/>
      <c r="C83" s="11"/>
      <c r="D83" s="11"/>
      <c r="E83" s="11"/>
    </row>
    <row r="84" spans="1:5" x14ac:dyDescent="0.3">
      <c r="A84" s="18"/>
      <c r="C84" s="11"/>
      <c r="D84" s="11"/>
      <c r="E84" s="11"/>
    </row>
    <row r="85" spans="1:5" x14ac:dyDescent="0.3">
      <c r="A85" s="18"/>
      <c r="C85" s="11"/>
      <c r="D85" s="11"/>
      <c r="E85" s="11"/>
    </row>
    <row r="86" spans="1:5" x14ac:dyDescent="0.3">
      <c r="A86" s="18"/>
      <c r="C86" s="11"/>
      <c r="D86" s="11"/>
      <c r="E86" s="11"/>
    </row>
    <row r="87" spans="1:5" x14ac:dyDescent="0.3">
      <c r="A87" s="18"/>
      <c r="C87" s="11"/>
      <c r="D87" s="11"/>
      <c r="E87" s="11"/>
    </row>
    <row r="88" spans="1:5" x14ac:dyDescent="0.3">
      <c r="A88" s="18"/>
      <c r="C88" s="11"/>
      <c r="D88" s="11"/>
      <c r="E88" s="11"/>
    </row>
    <row r="89" spans="1:5" x14ac:dyDescent="0.3">
      <c r="A89" s="18"/>
      <c r="C89" s="11"/>
      <c r="D89" s="11"/>
      <c r="E89" s="11"/>
    </row>
    <row r="90" spans="1:5" x14ac:dyDescent="0.3">
      <c r="A90" s="18"/>
      <c r="C90" s="11"/>
      <c r="D90" s="11"/>
      <c r="E90" s="11"/>
    </row>
    <row r="91" spans="1:5" x14ac:dyDescent="0.3">
      <c r="A91" s="18"/>
      <c r="C91" s="11"/>
      <c r="D91" s="11"/>
      <c r="E91" s="11"/>
    </row>
    <row r="92" spans="1:5" x14ac:dyDescent="0.3">
      <c r="A92" s="18"/>
      <c r="C92" s="11"/>
      <c r="D92" s="11"/>
      <c r="E92" s="11"/>
    </row>
    <row r="93" spans="1:5" x14ac:dyDescent="0.3">
      <c r="A93" s="18"/>
      <c r="C93" s="11"/>
      <c r="D93" s="11"/>
      <c r="E93" s="11"/>
    </row>
    <row r="94" spans="1:5" x14ac:dyDescent="0.3">
      <c r="A94" s="18"/>
      <c r="C94" s="11"/>
      <c r="D94" s="11"/>
      <c r="E94" s="11"/>
    </row>
    <row r="95" spans="1:5" x14ac:dyDescent="0.3">
      <c r="A95" s="18"/>
      <c r="C95" s="11"/>
      <c r="D95" s="11"/>
      <c r="E95" s="11"/>
    </row>
    <row r="96" spans="1:5" x14ac:dyDescent="0.3">
      <c r="A96" s="18"/>
      <c r="C96" s="11"/>
      <c r="D96" s="11"/>
      <c r="E96" s="11"/>
    </row>
    <row r="97" spans="1:5" x14ac:dyDescent="0.3">
      <c r="A97" s="18"/>
      <c r="C97" s="11"/>
      <c r="D97" s="11"/>
      <c r="E97" s="11"/>
    </row>
    <row r="98" spans="1:5" x14ac:dyDescent="0.3">
      <c r="A98" s="18"/>
      <c r="C98" s="11"/>
      <c r="D98" s="11"/>
      <c r="E98" s="11"/>
    </row>
    <row r="99" spans="1:5" x14ac:dyDescent="0.3">
      <c r="A99" s="18"/>
      <c r="C99" s="11"/>
      <c r="D99" s="11"/>
      <c r="E99" s="11"/>
    </row>
    <row r="100" spans="1:5" x14ac:dyDescent="0.3">
      <c r="A100" s="18"/>
      <c r="C100" s="11"/>
      <c r="D100" s="11"/>
      <c r="E100" s="11"/>
    </row>
    <row r="101" spans="1:5" x14ac:dyDescent="0.3">
      <c r="A101" s="18"/>
      <c r="C101" s="11"/>
      <c r="D101" s="11"/>
      <c r="E101" s="11"/>
    </row>
    <row r="102" spans="1:5" x14ac:dyDescent="0.3">
      <c r="A102" s="18"/>
      <c r="C102" s="11"/>
      <c r="D102" s="11"/>
      <c r="E102" s="11"/>
    </row>
    <row r="103" spans="1:5" x14ac:dyDescent="0.3">
      <c r="A103" s="18"/>
      <c r="C103" s="11"/>
      <c r="D103" s="11"/>
      <c r="E103" s="11"/>
    </row>
    <row r="104" spans="1:5" x14ac:dyDescent="0.3">
      <c r="A104" s="18"/>
      <c r="C104" s="11"/>
      <c r="D104" s="11"/>
      <c r="E104" s="11"/>
    </row>
    <row r="105" spans="1:5" x14ac:dyDescent="0.3">
      <c r="A105" s="18"/>
      <c r="C105" s="11"/>
      <c r="D105" s="11"/>
      <c r="E105" s="11"/>
    </row>
    <row r="106" spans="1:5" x14ac:dyDescent="0.3">
      <c r="A106" s="18"/>
      <c r="C106" s="11"/>
      <c r="D106" s="11"/>
      <c r="E106" s="11"/>
    </row>
    <row r="107" spans="1:5" x14ac:dyDescent="0.3">
      <c r="A107" s="18"/>
      <c r="C107" s="11"/>
      <c r="D107" s="11"/>
      <c r="E107" s="11"/>
    </row>
    <row r="108" spans="1:5" x14ac:dyDescent="0.3">
      <c r="A108" s="18"/>
      <c r="C108" s="11"/>
      <c r="D108" s="11"/>
      <c r="E108" s="11"/>
    </row>
    <row r="109" spans="1:5" x14ac:dyDescent="0.3">
      <c r="A109" s="18"/>
      <c r="C109" s="11"/>
      <c r="D109" s="11"/>
      <c r="E109" s="11"/>
    </row>
    <row r="110" spans="1:5" x14ac:dyDescent="0.3">
      <c r="A110" s="18"/>
      <c r="C110" s="11"/>
      <c r="D110" s="11"/>
      <c r="E110" s="11"/>
    </row>
    <row r="111" spans="1:5" x14ac:dyDescent="0.3">
      <c r="A111" s="18"/>
      <c r="C111" s="11"/>
      <c r="D111" s="11"/>
      <c r="E111" s="11"/>
    </row>
    <row r="112" spans="1:5" x14ac:dyDescent="0.3">
      <c r="A112" s="18"/>
      <c r="C112" s="11"/>
      <c r="D112" s="11"/>
      <c r="E112" s="11"/>
    </row>
    <row r="113" spans="1:5" x14ac:dyDescent="0.3">
      <c r="A113" s="18"/>
      <c r="C113" s="11"/>
      <c r="D113" s="11"/>
      <c r="E113" s="11"/>
    </row>
    <row r="114" spans="1:5" x14ac:dyDescent="0.3">
      <c r="A114" s="18"/>
      <c r="C114" s="11"/>
      <c r="D114" s="11"/>
      <c r="E114" s="11"/>
    </row>
    <row r="115" spans="1:5" x14ac:dyDescent="0.3">
      <c r="A115" s="18"/>
      <c r="C115" s="11"/>
      <c r="D115" s="11"/>
      <c r="E115" s="11"/>
    </row>
    <row r="116" spans="1:5" x14ac:dyDescent="0.3">
      <c r="A116" s="18"/>
      <c r="C116" s="11"/>
      <c r="D116" s="11"/>
      <c r="E116" s="11"/>
    </row>
    <row r="117" spans="1:5" x14ac:dyDescent="0.3">
      <c r="A117" s="18"/>
      <c r="C117" s="11"/>
      <c r="D117" s="11"/>
      <c r="E117" s="11"/>
    </row>
    <row r="118" spans="1:5" x14ac:dyDescent="0.3">
      <c r="A118" s="18"/>
      <c r="C118" s="11"/>
      <c r="D118" s="11"/>
      <c r="E118" s="11"/>
    </row>
    <row r="119" spans="1:5" x14ac:dyDescent="0.3">
      <c r="A119" s="18"/>
      <c r="C119" s="11"/>
      <c r="D119" s="11"/>
      <c r="E119" s="11"/>
    </row>
    <row r="120" spans="1:5" x14ac:dyDescent="0.3">
      <c r="A120" s="18"/>
      <c r="C120" s="11"/>
      <c r="D120" s="11"/>
      <c r="E120" s="11"/>
    </row>
    <row r="121" spans="1:5" x14ac:dyDescent="0.3">
      <c r="A121" s="18"/>
      <c r="C121" s="11"/>
      <c r="D121" s="11"/>
      <c r="E121" s="11"/>
    </row>
    <row r="122" spans="1:5" x14ac:dyDescent="0.3">
      <c r="A122" s="18"/>
      <c r="C122" s="11"/>
      <c r="D122" s="11"/>
      <c r="E122" s="11"/>
    </row>
    <row r="123" spans="1:5" x14ac:dyDescent="0.3">
      <c r="A123" s="18"/>
      <c r="C123" s="11"/>
      <c r="D123" s="11"/>
      <c r="E123" s="11"/>
    </row>
    <row r="124" spans="1:5" x14ac:dyDescent="0.3">
      <c r="A124" s="18"/>
      <c r="C124" s="11"/>
      <c r="D124" s="11"/>
      <c r="E124" s="11"/>
    </row>
    <row r="125" spans="1:5" x14ac:dyDescent="0.3">
      <c r="A125" s="18"/>
      <c r="C125" s="11"/>
      <c r="D125" s="11"/>
      <c r="E125" s="11"/>
    </row>
    <row r="126" spans="1:5" x14ac:dyDescent="0.3">
      <c r="A126" s="18"/>
      <c r="C126" s="11"/>
      <c r="D126" s="11"/>
      <c r="E126" s="11"/>
    </row>
    <row r="127" spans="1:5" x14ac:dyDescent="0.3">
      <c r="A127" s="18"/>
      <c r="C127" s="11"/>
      <c r="D127" s="11"/>
      <c r="E127" s="11"/>
    </row>
    <row r="128" spans="1:5" x14ac:dyDescent="0.3">
      <c r="A128" s="18"/>
      <c r="C128" s="11"/>
      <c r="D128" s="11"/>
      <c r="E128" s="11"/>
    </row>
    <row r="129" spans="1:5" x14ac:dyDescent="0.3">
      <c r="A129" s="18"/>
      <c r="C129" s="11"/>
      <c r="D129" s="11"/>
      <c r="E129" s="11"/>
    </row>
    <row r="130" spans="1:5" x14ac:dyDescent="0.3">
      <c r="A130" s="18"/>
      <c r="C130" s="11"/>
      <c r="D130" s="11"/>
      <c r="E130" s="11"/>
    </row>
    <row r="131" spans="1:5" x14ac:dyDescent="0.3">
      <c r="A131" s="18"/>
      <c r="C131" s="11"/>
      <c r="D131" s="11"/>
      <c r="E131" s="11"/>
    </row>
    <row r="132" spans="1:5" x14ac:dyDescent="0.3">
      <c r="A132" s="18"/>
      <c r="C132" s="11"/>
      <c r="D132" s="11"/>
      <c r="E132" s="11"/>
    </row>
  </sheetData>
  <hyperlinks>
    <hyperlink ref="A1" location="Índice!A1" display="Voltar" xr:uid="{F65E4B02-A456-4F1B-9C67-1EA616E36B2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BH53"/>
  <sheetViews>
    <sheetView workbookViewId="0">
      <pane xSplit="2" ySplit="2" topLeftCell="AT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5"/>
    <col min="2" max="2" width="6.5546875" style="35" customWidth="1"/>
    <col min="3" max="12" width="13.5546875" style="35" customWidth="1"/>
    <col min="13" max="18" width="11.5546875" style="35" customWidth="1"/>
    <col min="19" max="19" width="14.5546875" style="35" customWidth="1"/>
    <col min="20" max="20" width="16.44140625" style="35" customWidth="1"/>
    <col min="21" max="21" width="19" style="35" customWidth="1"/>
    <col min="22" max="25" width="14" style="35" customWidth="1"/>
    <col min="26" max="29" width="11.5546875" style="35" customWidth="1"/>
    <col min="30" max="35" width="13.5546875" style="35" customWidth="1"/>
    <col min="36" max="36" width="26.5546875" style="35" customWidth="1"/>
    <col min="37" max="39" width="18.44140625" style="35" customWidth="1"/>
    <col min="40" max="42" width="14.5546875" style="35" customWidth="1"/>
    <col min="43" max="44" width="19" style="35" customWidth="1"/>
    <col min="45" max="46" width="19.5546875" style="35" customWidth="1"/>
    <col min="47" max="49" width="14.44140625" style="35" customWidth="1"/>
    <col min="50" max="52" width="18.44140625" style="35" customWidth="1"/>
    <col min="53" max="53" width="13.5546875" style="35" customWidth="1"/>
    <col min="54" max="54" width="14.44140625" style="35" customWidth="1"/>
    <col min="55" max="55" width="15.44140625" style="35" customWidth="1"/>
    <col min="56" max="56" width="20.5546875" style="35" customWidth="1"/>
    <col min="57" max="57" width="12.5546875" style="35" customWidth="1"/>
    <col min="58" max="58" width="13.5546875" style="35" customWidth="1"/>
    <col min="59" max="59" width="14" style="35" customWidth="1"/>
    <col min="60" max="60" width="13.44140625" style="35" customWidth="1"/>
    <col min="61" max="16384" width="9.44140625" style="35"/>
  </cols>
  <sheetData>
    <row r="2" spans="2:60" ht="30.6" x14ac:dyDescent="0.2">
      <c r="B2" s="33" t="s">
        <v>0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4" t="s">
        <v>28</v>
      </c>
      <c r="X2" s="34" t="s">
        <v>29</v>
      </c>
      <c r="Y2" s="34" t="s">
        <v>30</v>
      </c>
      <c r="Z2" s="33" t="s">
        <v>31</v>
      </c>
      <c r="AA2" s="33" t="s">
        <v>5</v>
      </c>
      <c r="AB2" s="33" t="s">
        <v>4</v>
      </c>
      <c r="AC2" s="33" t="s">
        <v>32</v>
      </c>
      <c r="AD2" s="33" t="s">
        <v>33</v>
      </c>
      <c r="AE2" s="33" t="s">
        <v>34</v>
      </c>
      <c r="AF2" s="33" t="s">
        <v>35</v>
      </c>
      <c r="AG2" s="33" t="s">
        <v>36</v>
      </c>
      <c r="AH2" s="33" t="s">
        <v>37</v>
      </c>
      <c r="AI2" s="33" t="s">
        <v>38</v>
      </c>
      <c r="AJ2" s="33" t="s">
        <v>39</v>
      </c>
      <c r="AK2" s="33" t="s">
        <v>40</v>
      </c>
      <c r="AL2" s="33" t="s">
        <v>41</v>
      </c>
      <c r="AM2" s="33" t="s">
        <v>42</v>
      </c>
      <c r="AN2" s="33" t="s">
        <v>66</v>
      </c>
      <c r="AO2" s="33" t="s">
        <v>44</v>
      </c>
      <c r="AP2" s="33" t="s">
        <v>68</v>
      </c>
      <c r="AQ2" s="33" t="s">
        <v>67</v>
      </c>
      <c r="AR2" s="33" t="s">
        <v>47</v>
      </c>
      <c r="AS2" s="33" t="s">
        <v>48</v>
      </c>
      <c r="AT2" s="33" t="s">
        <v>49</v>
      </c>
      <c r="AU2" s="33" t="s">
        <v>50</v>
      </c>
      <c r="AV2" s="33" t="s">
        <v>51</v>
      </c>
      <c r="AW2" s="33" t="s">
        <v>52</v>
      </c>
      <c r="AX2" s="33" t="s">
        <v>53</v>
      </c>
      <c r="AY2" s="33" t="s">
        <v>54</v>
      </c>
      <c r="AZ2" s="33" t="s">
        <v>55</v>
      </c>
      <c r="BA2" s="33" t="s">
        <v>56</v>
      </c>
      <c r="BB2" s="33" t="s">
        <v>57</v>
      </c>
      <c r="BC2" s="33" t="s">
        <v>58</v>
      </c>
      <c r="BD2" s="33" t="s">
        <v>59</v>
      </c>
      <c r="BE2" s="33" t="s">
        <v>60</v>
      </c>
      <c r="BF2" s="33" t="s">
        <v>61</v>
      </c>
      <c r="BG2" s="33" t="s">
        <v>62</v>
      </c>
      <c r="BH2" s="33" t="s">
        <v>63</v>
      </c>
    </row>
    <row r="3" spans="2:60" x14ac:dyDescent="0.2">
      <c r="B3" s="35">
        <v>2000</v>
      </c>
      <c r="C3" s="36">
        <v>4820</v>
      </c>
      <c r="D3" s="36"/>
      <c r="E3" s="36">
        <v>67.510000000000005</v>
      </c>
      <c r="F3" s="36">
        <v>238136435</v>
      </c>
      <c r="G3" s="36">
        <v>139.34</v>
      </c>
      <c r="H3" s="36">
        <v>94.068434000000011</v>
      </c>
      <c r="I3" s="36">
        <v>45340985.188000001</v>
      </c>
      <c r="J3" s="36">
        <v>9946874</v>
      </c>
      <c r="K3" s="36">
        <v>9946874</v>
      </c>
      <c r="L3" s="36">
        <v>0</v>
      </c>
      <c r="M3" s="36"/>
      <c r="N3" s="36"/>
      <c r="O3" s="36"/>
      <c r="P3" s="36">
        <v>64000</v>
      </c>
      <c r="Q3" s="36">
        <v>10010874</v>
      </c>
      <c r="R3" s="36">
        <v>14546332</v>
      </c>
      <c r="S3" s="36">
        <v>6502000</v>
      </c>
      <c r="T3" s="36">
        <v>8044332</v>
      </c>
      <c r="U3" s="37">
        <v>0.17788408929255348</v>
      </c>
      <c r="V3" s="38">
        <v>0.52667629228387081</v>
      </c>
      <c r="W3" s="36">
        <v>227000</v>
      </c>
      <c r="X3" s="36">
        <v>1238000</v>
      </c>
      <c r="Y3" s="36">
        <v>11148000</v>
      </c>
      <c r="Z3" s="35" t="s">
        <v>64</v>
      </c>
      <c r="AA3" s="35" t="s">
        <v>64</v>
      </c>
      <c r="AB3" s="35" t="s">
        <v>64</v>
      </c>
      <c r="AF3" s="36">
        <v>17149</v>
      </c>
      <c r="AG3" s="36">
        <v>5705</v>
      </c>
      <c r="AH3" s="36">
        <v>22854</v>
      </c>
      <c r="AI3" s="36">
        <v>5443</v>
      </c>
      <c r="AJ3" s="36">
        <v>3810.1</v>
      </c>
      <c r="AK3" s="36">
        <v>11148</v>
      </c>
      <c r="AL3" s="36">
        <v>9515.1</v>
      </c>
      <c r="AM3" s="36">
        <v>26664.1</v>
      </c>
      <c r="AN3" s="38">
        <v>0.14289250340345258</v>
      </c>
      <c r="AO3" s="36">
        <v>313</v>
      </c>
      <c r="AP3" s="36">
        <v>422.55</v>
      </c>
      <c r="AQ3" s="36">
        <v>27086.649999999998</v>
      </c>
      <c r="AR3" s="36">
        <v>28297</v>
      </c>
      <c r="AS3" s="38">
        <v>0.19235254620631162</v>
      </c>
      <c r="AT3" s="38">
        <v>0.39396402445488921</v>
      </c>
      <c r="AU3" s="36">
        <v>53.194520547945203</v>
      </c>
      <c r="AV3" s="36">
        <v>19416</v>
      </c>
      <c r="AW3" s="36">
        <v>2267</v>
      </c>
      <c r="AX3" s="38">
        <v>8.3694366043789103E-2</v>
      </c>
      <c r="AY3" s="38">
        <v>0.13219429704355939</v>
      </c>
      <c r="AZ3" s="36"/>
      <c r="BA3" s="36"/>
      <c r="BB3" s="36"/>
      <c r="BC3" s="36"/>
      <c r="BD3" s="38"/>
      <c r="BE3" s="38"/>
      <c r="BF3" s="36">
        <v>5705</v>
      </c>
      <c r="BG3" s="36">
        <v>3810.1</v>
      </c>
      <c r="BH3" s="36">
        <v>2267</v>
      </c>
    </row>
    <row r="4" spans="2:60" x14ac:dyDescent="0.2">
      <c r="B4" s="35">
        <v>2001</v>
      </c>
      <c r="C4" s="36">
        <v>5020</v>
      </c>
      <c r="D4" s="36"/>
      <c r="E4" s="36">
        <v>69.44</v>
      </c>
      <c r="F4" s="36">
        <v>291992358</v>
      </c>
      <c r="G4" s="36">
        <v>138.07</v>
      </c>
      <c r="H4" s="36">
        <v>95.875807999999992</v>
      </c>
      <c r="I4" s="36">
        <v>48129655.615999997</v>
      </c>
      <c r="J4" s="36">
        <v>11509199</v>
      </c>
      <c r="K4" s="36">
        <v>11509199</v>
      </c>
      <c r="L4" s="36">
        <v>0</v>
      </c>
      <c r="M4" s="36"/>
      <c r="N4" s="36"/>
      <c r="O4" s="36"/>
      <c r="P4" s="36">
        <v>118000</v>
      </c>
      <c r="Q4" s="36">
        <v>11627199</v>
      </c>
      <c r="R4" s="36">
        <v>19490829</v>
      </c>
      <c r="S4" s="36">
        <v>11173000</v>
      </c>
      <c r="T4" s="36">
        <v>8317829</v>
      </c>
      <c r="U4" s="37">
        <v>0.28086060606060603</v>
      </c>
      <c r="V4" s="38">
        <v>0.50609333977684168</v>
      </c>
      <c r="W4" s="36">
        <v>342201.12400000001</v>
      </c>
      <c r="X4" s="36">
        <v>1318000</v>
      </c>
      <c r="Y4" s="36">
        <v>10265000</v>
      </c>
      <c r="Z4" s="35" t="s">
        <v>64</v>
      </c>
      <c r="AA4" s="35" t="s">
        <v>64</v>
      </c>
      <c r="AB4" s="35" t="s">
        <v>64</v>
      </c>
      <c r="AF4" s="36">
        <v>16885</v>
      </c>
      <c r="AG4" s="36">
        <v>6008</v>
      </c>
      <c r="AH4" s="36">
        <v>22893</v>
      </c>
      <c r="AI4" s="36">
        <v>4257</v>
      </c>
      <c r="AJ4" s="36">
        <v>2979.8999999999996</v>
      </c>
      <c r="AK4" s="36">
        <v>10265</v>
      </c>
      <c r="AL4" s="36">
        <v>8987.9</v>
      </c>
      <c r="AM4" s="36">
        <v>25872.9</v>
      </c>
      <c r="AN4" s="38">
        <v>0.11517456489222312</v>
      </c>
      <c r="AO4" s="36">
        <v>572</v>
      </c>
      <c r="AP4" s="36">
        <v>772.2</v>
      </c>
      <c r="AQ4" s="36">
        <v>26645.100000000002</v>
      </c>
      <c r="AR4" s="36">
        <v>27150</v>
      </c>
      <c r="AS4" s="38">
        <v>0.15679558011049724</v>
      </c>
      <c r="AT4" s="38">
        <v>0.37808471454880294</v>
      </c>
      <c r="AU4" s="36">
        <v>53.854794520547948</v>
      </c>
      <c r="AV4" s="36">
        <v>19657</v>
      </c>
      <c r="AW4" s="36">
        <v>2772</v>
      </c>
      <c r="AX4" s="38">
        <v>0.1040341376087911</v>
      </c>
      <c r="AY4" s="38">
        <v>0.16416938110749185</v>
      </c>
      <c r="AZ4" s="36"/>
      <c r="BA4" s="36"/>
      <c r="BB4" s="36"/>
      <c r="BC4" s="36"/>
      <c r="BD4" s="38"/>
      <c r="BE4" s="38"/>
      <c r="BF4" s="36">
        <v>6008</v>
      </c>
      <c r="BG4" s="36">
        <v>2979.8999999999996</v>
      </c>
      <c r="BH4" s="36">
        <v>2772</v>
      </c>
    </row>
    <row r="5" spans="2:60" x14ac:dyDescent="0.2">
      <c r="B5" s="35">
        <v>2002</v>
      </c>
      <c r="C5" s="36">
        <v>5210</v>
      </c>
      <c r="D5" s="36"/>
      <c r="E5" s="36">
        <v>71.31</v>
      </c>
      <c r="F5" s="36">
        <v>321695487</v>
      </c>
      <c r="G5" s="36">
        <v>144.63999999999999</v>
      </c>
      <c r="H5" s="36">
        <v>103.14278399999999</v>
      </c>
      <c r="I5" s="36">
        <v>53737390.464000002</v>
      </c>
      <c r="J5" s="36">
        <v>12650472</v>
      </c>
      <c r="K5" s="36">
        <v>12650472</v>
      </c>
      <c r="L5" s="36">
        <v>0</v>
      </c>
      <c r="M5" s="36"/>
      <c r="N5" s="36"/>
      <c r="O5" s="36"/>
      <c r="P5" s="36">
        <v>1710.4669999999999</v>
      </c>
      <c r="Q5" s="36">
        <v>12652182.467</v>
      </c>
      <c r="R5" s="36">
        <v>22456299</v>
      </c>
      <c r="S5" s="36">
        <v>13354000</v>
      </c>
      <c r="T5" s="36">
        <v>9102299</v>
      </c>
      <c r="U5" s="37">
        <v>0.3175429533703335</v>
      </c>
      <c r="V5" s="38">
        <v>0.48629475243967329</v>
      </c>
      <c r="W5" s="36">
        <v>781681.89799999993</v>
      </c>
      <c r="X5" s="36">
        <v>921800</v>
      </c>
      <c r="Y5" s="36">
        <v>11593800</v>
      </c>
      <c r="Z5" s="35" t="s">
        <v>64</v>
      </c>
      <c r="AA5" s="35" t="s">
        <v>64</v>
      </c>
      <c r="AB5" s="35" t="s">
        <v>64</v>
      </c>
      <c r="AF5" s="36">
        <v>16146</v>
      </c>
      <c r="AG5" s="36">
        <v>7250.4</v>
      </c>
      <c r="AH5" s="36">
        <v>23396.400000000001</v>
      </c>
      <c r="AI5" s="36">
        <v>4343.3999999999996</v>
      </c>
      <c r="AJ5" s="36">
        <v>3040.3799999999997</v>
      </c>
      <c r="AK5" s="36">
        <v>11593.8</v>
      </c>
      <c r="AL5" s="36">
        <v>10290.779999999999</v>
      </c>
      <c r="AM5" s="36">
        <v>26436.780000000002</v>
      </c>
      <c r="AN5" s="38">
        <v>0.1150056852612156</v>
      </c>
      <c r="AO5" s="36">
        <v>980</v>
      </c>
      <c r="AP5" s="36">
        <v>1323</v>
      </c>
      <c r="AQ5" s="36">
        <v>27759.780000000002</v>
      </c>
      <c r="AR5" s="36">
        <v>27739.8</v>
      </c>
      <c r="AS5" s="38">
        <v>0.15657647135163194</v>
      </c>
      <c r="AT5" s="38">
        <v>0.41794821880474986</v>
      </c>
      <c r="AU5" s="36">
        <v>53.363561643835617</v>
      </c>
      <c r="AV5" s="36">
        <v>19477.7</v>
      </c>
      <c r="AW5" s="36">
        <v>3331.7000000000007</v>
      </c>
      <c r="AX5" s="38">
        <v>0.12001896268630373</v>
      </c>
      <c r="AY5" s="38">
        <v>0.20634832156571292</v>
      </c>
      <c r="AZ5" s="36"/>
      <c r="BA5" s="36"/>
      <c r="BB5" s="36"/>
      <c r="BC5" s="36"/>
      <c r="BD5" s="38"/>
      <c r="BE5" s="38"/>
      <c r="BF5" s="36">
        <v>7250.4</v>
      </c>
      <c r="BG5" s="36">
        <v>3040.3799999999997</v>
      </c>
      <c r="BH5" s="36">
        <v>3331.7000000000007</v>
      </c>
    </row>
    <row r="6" spans="2:60" x14ac:dyDescent="0.2">
      <c r="B6" s="35">
        <v>2003</v>
      </c>
      <c r="C6" s="36">
        <v>5380</v>
      </c>
      <c r="D6" s="36"/>
      <c r="E6" s="36">
        <v>72.58</v>
      </c>
      <c r="F6" s="36">
        <v>349631664</v>
      </c>
      <c r="G6" s="36">
        <v>146.43</v>
      </c>
      <c r="H6" s="36">
        <v>106.27889399999999</v>
      </c>
      <c r="I6" s="36">
        <v>57178044.971999995</v>
      </c>
      <c r="J6" s="36">
        <v>14513750</v>
      </c>
      <c r="K6" s="36">
        <v>14513750</v>
      </c>
      <c r="L6" s="36">
        <v>0</v>
      </c>
      <c r="M6" s="36"/>
      <c r="N6" s="36"/>
      <c r="O6" s="36"/>
      <c r="P6" s="36">
        <v>6137.2690000000002</v>
      </c>
      <c r="Q6" s="36">
        <v>14519887.268999999</v>
      </c>
      <c r="R6" s="36">
        <v>24447827</v>
      </c>
      <c r="S6" s="36">
        <v>12914000</v>
      </c>
      <c r="T6" s="36">
        <v>11533827</v>
      </c>
      <c r="U6" s="37">
        <v>0.30733035632289468</v>
      </c>
      <c r="V6" s="38">
        <v>0.49935570154885589</v>
      </c>
      <c r="W6" s="36">
        <v>743227.49099999992</v>
      </c>
      <c r="X6" s="36">
        <v>893300</v>
      </c>
      <c r="Y6" s="36">
        <v>11019100</v>
      </c>
      <c r="Z6" s="35" t="s">
        <v>64</v>
      </c>
      <c r="AA6" s="35" t="s">
        <v>64</v>
      </c>
      <c r="AB6" s="35" t="s">
        <v>64</v>
      </c>
      <c r="AF6" s="36">
        <v>17032</v>
      </c>
      <c r="AG6" s="36">
        <v>7257</v>
      </c>
      <c r="AH6" s="36">
        <v>24289</v>
      </c>
      <c r="AI6" s="36">
        <v>3762.1</v>
      </c>
      <c r="AJ6" s="36">
        <v>2633.47</v>
      </c>
      <c r="AK6" s="36">
        <v>11019.1</v>
      </c>
      <c r="AL6" s="36">
        <v>9890.4699999999993</v>
      </c>
      <c r="AM6" s="36">
        <v>26922.47</v>
      </c>
      <c r="AN6" s="38">
        <v>9.7816805070262858E-2</v>
      </c>
      <c r="AO6" s="36">
        <v>1328</v>
      </c>
      <c r="AP6" s="36">
        <v>1792.8000000000002</v>
      </c>
      <c r="AQ6" s="36">
        <v>28715.27</v>
      </c>
      <c r="AR6" s="36">
        <v>28051.1</v>
      </c>
      <c r="AS6" s="38">
        <v>0.13411595267208773</v>
      </c>
      <c r="AT6" s="38">
        <v>0.39282238486191273</v>
      </c>
      <c r="AU6" s="36">
        <v>52.70301369863013</v>
      </c>
      <c r="AV6" s="36">
        <v>19236.599999999999</v>
      </c>
      <c r="AW6" s="36">
        <v>2204.5999999999985</v>
      </c>
      <c r="AX6" s="38">
        <v>7.6774482705543032E-2</v>
      </c>
      <c r="AY6" s="38">
        <v>0.12943870361672138</v>
      </c>
      <c r="AZ6" s="36">
        <v>20.123235280873093</v>
      </c>
      <c r="BA6" s="36">
        <v>8.5741145158111784</v>
      </c>
      <c r="BB6" s="36">
        <v>43.699183502608953</v>
      </c>
      <c r="BC6" s="36">
        <v>59.286778248510537</v>
      </c>
      <c r="BD6" s="38">
        <v>0.60360878499461623</v>
      </c>
      <c r="BE6" s="38">
        <v>1.5218099465061255E-3</v>
      </c>
      <c r="BF6" s="36">
        <v>7257</v>
      </c>
      <c r="BG6" s="36">
        <v>2633.47</v>
      </c>
      <c r="BH6" s="36">
        <v>2204.5999999999985</v>
      </c>
    </row>
    <row r="7" spans="2:60" x14ac:dyDescent="0.2">
      <c r="B7" s="35">
        <v>2004</v>
      </c>
      <c r="C7" s="36">
        <v>5650.65</v>
      </c>
      <c r="D7" s="36"/>
      <c r="E7" s="36">
        <v>73.899000000000001</v>
      </c>
      <c r="F7" s="36">
        <v>376017184</v>
      </c>
      <c r="G7" s="36">
        <v>144.21</v>
      </c>
      <c r="H7" s="36">
        <v>106.5697479</v>
      </c>
      <c r="I7" s="36">
        <v>60218834.597113498</v>
      </c>
      <c r="J7" s="36">
        <v>14742325</v>
      </c>
      <c r="K7" s="36">
        <v>14742325</v>
      </c>
      <c r="L7" s="36">
        <v>0</v>
      </c>
      <c r="M7" s="36"/>
      <c r="N7" s="36"/>
      <c r="O7" s="36"/>
      <c r="P7" s="36">
        <v>376.34399999999999</v>
      </c>
      <c r="Q7" s="36">
        <v>14742701.344000001</v>
      </c>
      <c r="R7" s="36">
        <v>25990877</v>
      </c>
      <c r="S7" s="36">
        <v>15764000</v>
      </c>
      <c r="T7" s="36">
        <v>10226877</v>
      </c>
      <c r="U7" s="37">
        <v>0.36507433794864902</v>
      </c>
      <c r="V7" s="38">
        <v>0.49189460594482881</v>
      </c>
      <c r="W7" s="36">
        <v>2371358.8630000004</v>
      </c>
      <c r="X7" s="36">
        <v>1005000</v>
      </c>
      <c r="Y7" s="36">
        <v>12286000</v>
      </c>
      <c r="Z7" s="35" t="s">
        <v>64</v>
      </c>
      <c r="AA7" s="35" t="s">
        <v>64</v>
      </c>
      <c r="AB7" s="35" t="s">
        <v>64</v>
      </c>
      <c r="AF7" s="36">
        <v>17611</v>
      </c>
      <c r="AG7" s="36">
        <v>7451</v>
      </c>
      <c r="AH7" s="36">
        <v>25062</v>
      </c>
      <c r="AI7" s="36">
        <v>4835</v>
      </c>
      <c r="AJ7" s="36">
        <v>3384.5</v>
      </c>
      <c r="AK7" s="36">
        <v>12286</v>
      </c>
      <c r="AL7" s="36">
        <v>10835.5</v>
      </c>
      <c r="AM7" s="36">
        <v>28446.5</v>
      </c>
      <c r="AN7" s="38">
        <v>0.11897773012497144</v>
      </c>
      <c r="AO7" s="36">
        <v>1580</v>
      </c>
      <c r="AP7" s="36">
        <v>2133</v>
      </c>
      <c r="AQ7" s="36">
        <v>30579.5</v>
      </c>
      <c r="AR7" s="36">
        <v>29897</v>
      </c>
      <c r="AS7" s="38">
        <v>0.16172191189751481</v>
      </c>
      <c r="AT7" s="38">
        <v>0.41094424189718032</v>
      </c>
      <c r="AU7" s="36">
        <v>53.852054794520548</v>
      </c>
      <c r="AV7" s="36">
        <v>19656</v>
      </c>
      <c r="AW7" s="36">
        <v>2045</v>
      </c>
      <c r="AX7" s="38">
        <v>6.6874867149560979E-2</v>
      </c>
      <c r="AY7" s="38">
        <v>0.11612060643915735</v>
      </c>
      <c r="AZ7" s="36">
        <v>198.75924543613482</v>
      </c>
      <c r="BA7" s="36">
        <v>84.092620393199738</v>
      </c>
      <c r="BB7" s="36">
        <v>420.59551484733834</v>
      </c>
      <c r="BC7" s="36">
        <v>577.26872622247129</v>
      </c>
      <c r="BD7" s="38">
        <v>0.59790614962949096</v>
      </c>
      <c r="BE7" s="38">
        <v>1.3754165857758903E-2</v>
      </c>
      <c r="BF7" s="36">
        <v>7451</v>
      </c>
      <c r="BG7" s="36">
        <v>3384.5</v>
      </c>
      <c r="BH7" s="36">
        <v>2045</v>
      </c>
    </row>
    <row r="8" spans="2:60" x14ac:dyDescent="0.2">
      <c r="B8" s="35">
        <v>2005</v>
      </c>
      <c r="C8" s="36">
        <v>5840</v>
      </c>
      <c r="D8" s="36"/>
      <c r="E8" s="36">
        <v>73.87</v>
      </c>
      <c r="F8" s="36">
        <v>384414849</v>
      </c>
      <c r="G8" s="36">
        <v>145.31</v>
      </c>
      <c r="H8" s="36">
        <v>107.34049700000001</v>
      </c>
      <c r="I8" s="36">
        <v>62686850.248000011</v>
      </c>
      <c r="J8" s="36">
        <v>16170217</v>
      </c>
      <c r="K8" s="36">
        <v>16170217</v>
      </c>
      <c r="L8" s="36">
        <v>0</v>
      </c>
      <c r="M8" s="36"/>
      <c r="N8" s="36"/>
      <c r="O8" s="36"/>
      <c r="P8" s="36">
        <v>226.523</v>
      </c>
      <c r="Q8" s="36">
        <v>16170443.523</v>
      </c>
      <c r="R8" s="36">
        <v>26235527</v>
      </c>
      <c r="S8" s="36">
        <v>18147000</v>
      </c>
      <c r="T8" s="36">
        <v>8088527</v>
      </c>
      <c r="U8" s="37">
        <v>0.39653532327586205</v>
      </c>
      <c r="V8" s="38">
        <v>0.49581676584633239</v>
      </c>
      <c r="W8" s="36">
        <v>2592292.986</v>
      </c>
      <c r="X8" s="36">
        <v>695492</v>
      </c>
      <c r="Y8" s="36">
        <v>13293980</v>
      </c>
      <c r="Z8" s="35">
        <v>8</v>
      </c>
      <c r="AA8" s="35" t="s">
        <v>64</v>
      </c>
      <c r="AB8" s="35">
        <v>0</v>
      </c>
      <c r="AF8" s="36">
        <v>17656.347971999996</v>
      </c>
      <c r="AG8" s="36">
        <v>7637.6790000000001</v>
      </c>
      <c r="AH8" s="36">
        <v>25294.026971999996</v>
      </c>
      <c r="AI8" s="36">
        <v>5656.3010000000004</v>
      </c>
      <c r="AJ8" s="36">
        <v>3959.4106999999999</v>
      </c>
      <c r="AK8" s="36">
        <v>13293.98</v>
      </c>
      <c r="AL8" s="36">
        <v>11597.0897</v>
      </c>
      <c r="AM8" s="36">
        <v>29253.437671999996</v>
      </c>
      <c r="AN8" s="38">
        <v>0.13534856123216452</v>
      </c>
      <c r="AO8" s="36">
        <v>1944.6383884022994</v>
      </c>
      <c r="AP8" s="36">
        <v>2625.2618243431043</v>
      </c>
      <c r="AQ8" s="36">
        <v>31878.699496343099</v>
      </c>
      <c r="AR8" s="36">
        <v>30950.327971999995</v>
      </c>
      <c r="AS8" s="38">
        <v>0.18275415385313906</v>
      </c>
      <c r="AT8" s="38">
        <v>0.42952630460093144</v>
      </c>
      <c r="AU8" s="36">
        <v>55.967287671232882</v>
      </c>
      <c r="AV8" s="36">
        <v>20428.060000000001</v>
      </c>
      <c r="AW8" s="36">
        <v>2771.7120280000054</v>
      </c>
      <c r="AX8" s="38">
        <v>8.6945580333914085E-2</v>
      </c>
      <c r="AY8" s="38">
        <v>0.15698104910457561</v>
      </c>
      <c r="AZ8" s="36">
        <v>588.54558869895004</v>
      </c>
      <c r="BA8" s="36">
        <v>254.58958389793398</v>
      </c>
      <c r="BB8" s="36">
        <v>1675.7925875363558</v>
      </c>
      <c r="BC8" s="36">
        <v>2016.189983872333</v>
      </c>
      <c r="BD8" s="38">
        <v>0.66528012992627994</v>
      </c>
      <c r="BE8" s="38">
        <v>5.2567783943902449E-2</v>
      </c>
      <c r="BF8" s="36">
        <v>7637.6790000000001</v>
      </c>
      <c r="BG8" s="36">
        <v>3959.4106999999999</v>
      </c>
      <c r="BH8" s="36">
        <v>2771.7120280000054</v>
      </c>
    </row>
    <row r="9" spans="2:60" x14ac:dyDescent="0.2">
      <c r="B9" s="35">
        <v>2006</v>
      </c>
      <c r="C9" s="36">
        <v>6163.2</v>
      </c>
      <c r="D9" s="36"/>
      <c r="E9" s="36">
        <v>77.037999999999997</v>
      </c>
      <c r="F9" s="36">
        <v>428928327</v>
      </c>
      <c r="G9" s="36">
        <v>149.47</v>
      </c>
      <c r="H9" s="36">
        <v>115.14869859999999</v>
      </c>
      <c r="I9" s="36">
        <v>70968445.921151996</v>
      </c>
      <c r="J9" s="36">
        <v>19231900</v>
      </c>
      <c r="K9" s="36">
        <v>19231900</v>
      </c>
      <c r="L9" s="36">
        <v>0</v>
      </c>
      <c r="M9" s="36"/>
      <c r="N9" s="36"/>
      <c r="O9" s="36"/>
      <c r="P9" s="36">
        <v>95.96</v>
      </c>
      <c r="Q9" s="36">
        <v>19231995.960000001</v>
      </c>
      <c r="R9" s="36">
        <v>30899979</v>
      </c>
      <c r="S9" s="36">
        <v>18870000</v>
      </c>
      <c r="T9" s="36">
        <v>12029979</v>
      </c>
      <c r="U9" s="37">
        <v>0.40354122071159965</v>
      </c>
      <c r="V9" s="38">
        <v>0.48729501393292679</v>
      </c>
      <c r="W9" s="36">
        <v>3428862.4890000001</v>
      </c>
      <c r="X9" s="36">
        <v>1140000</v>
      </c>
      <c r="Y9" s="36">
        <v>12294728</v>
      </c>
      <c r="Z9" s="35">
        <v>24</v>
      </c>
      <c r="AA9" s="35" t="s">
        <v>64</v>
      </c>
      <c r="AB9" s="35">
        <v>0</v>
      </c>
      <c r="AF9" s="36">
        <v>18753</v>
      </c>
      <c r="AG9" s="36">
        <v>5200.0820000000003</v>
      </c>
      <c r="AH9" s="36">
        <v>23953.082000000002</v>
      </c>
      <c r="AI9" s="36">
        <v>7094.6459999999997</v>
      </c>
      <c r="AJ9" s="36">
        <v>4966.2521999999999</v>
      </c>
      <c r="AK9" s="36">
        <v>12294.727999999999</v>
      </c>
      <c r="AL9" s="36">
        <v>10166.334200000001</v>
      </c>
      <c r="AM9" s="36">
        <v>28919.334200000001</v>
      </c>
      <c r="AN9" s="38">
        <v>0.17172775021909045</v>
      </c>
      <c r="AO9" s="36">
        <v>2306.6</v>
      </c>
      <c r="AP9" s="36">
        <v>3113.9100000000003</v>
      </c>
      <c r="AQ9" s="36">
        <v>32033.244200000001</v>
      </c>
      <c r="AR9" s="36">
        <v>31047.727999999999</v>
      </c>
      <c r="AS9" s="38">
        <v>0.22850773492991178</v>
      </c>
      <c r="AT9" s="38">
        <v>0.3959944508660988</v>
      </c>
      <c r="AU9" s="36">
        <v>58.601999999999997</v>
      </c>
      <c r="AV9" s="36">
        <v>21389.73</v>
      </c>
      <c r="AW9" s="36">
        <v>2636.7299999999996</v>
      </c>
      <c r="AX9" s="38">
        <v>8.2312299795098479E-2</v>
      </c>
      <c r="AY9" s="38">
        <v>0.14060310350343944</v>
      </c>
      <c r="AZ9" s="36">
        <v>848.58597694725404</v>
      </c>
      <c r="BA9" s="36">
        <v>235.3072395977087</v>
      </c>
      <c r="BB9" s="36">
        <v>4166.10649102755</v>
      </c>
      <c r="BC9" s="36">
        <v>4000.1677602642476</v>
      </c>
      <c r="BD9" s="38">
        <v>0.79354413772984123</v>
      </c>
      <c r="BE9" s="38">
        <v>0.1300557154004261</v>
      </c>
      <c r="BF9" s="36">
        <v>5200.0820000000003</v>
      </c>
      <c r="BG9" s="36">
        <v>4966.2521999999999</v>
      </c>
      <c r="BH9" s="36">
        <v>2636.7299999999996</v>
      </c>
    </row>
    <row r="10" spans="2:60" x14ac:dyDescent="0.2">
      <c r="B10" s="35">
        <v>2007</v>
      </c>
      <c r="C10" s="36">
        <v>6323.0030000000006</v>
      </c>
      <c r="D10" s="36"/>
      <c r="E10" s="36">
        <v>79.012</v>
      </c>
      <c r="F10" s="36">
        <v>495671096</v>
      </c>
      <c r="G10" s="36">
        <v>146.27000000000001</v>
      </c>
      <c r="H10" s="36">
        <v>115.57085240000001</v>
      </c>
      <c r="I10" s="36">
        <v>73075484.643775731</v>
      </c>
      <c r="J10" s="36">
        <v>22778662</v>
      </c>
      <c r="K10" s="36">
        <v>22778662</v>
      </c>
      <c r="L10" s="36">
        <v>0</v>
      </c>
      <c r="M10" s="36"/>
      <c r="N10" s="36"/>
      <c r="O10" s="36"/>
      <c r="P10" s="36">
        <v>4107.8679999999995</v>
      </c>
      <c r="Q10" s="36">
        <v>22782769.868000001</v>
      </c>
      <c r="R10" s="36">
        <v>32469657</v>
      </c>
      <c r="S10" s="36">
        <v>19344000</v>
      </c>
      <c r="T10" s="36">
        <v>13125657</v>
      </c>
      <c r="U10" s="37">
        <v>0.40964880502116002</v>
      </c>
      <c r="V10" s="38">
        <v>0.53792743611726734</v>
      </c>
      <c r="W10" s="36">
        <v>3532667.2579999999</v>
      </c>
      <c r="X10" s="36">
        <v>682902.61199999962</v>
      </c>
      <c r="Y10" s="36">
        <v>16593019</v>
      </c>
      <c r="Z10" s="35">
        <v>26</v>
      </c>
      <c r="AA10" s="35" t="s">
        <v>64</v>
      </c>
      <c r="AB10" s="35">
        <v>0</v>
      </c>
      <c r="AF10" s="36">
        <v>18554</v>
      </c>
      <c r="AG10" s="36">
        <v>6227.02</v>
      </c>
      <c r="AH10" s="36">
        <v>24781.02</v>
      </c>
      <c r="AI10" s="36">
        <v>10365.999</v>
      </c>
      <c r="AJ10" s="36">
        <v>7256.1992999999993</v>
      </c>
      <c r="AK10" s="36">
        <v>16593.019</v>
      </c>
      <c r="AL10" s="36">
        <v>13483.219300000001</v>
      </c>
      <c r="AM10" s="36">
        <v>32037.219300000001</v>
      </c>
      <c r="AN10" s="38">
        <v>0.22649279364891695</v>
      </c>
      <c r="AO10" s="36">
        <v>2559</v>
      </c>
      <c r="AP10" s="36">
        <v>3454.65</v>
      </c>
      <c r="AQ10" s="36">
        <v>35491.869299999998</v>
      </c>
      <c r="AR10" s="36">
        <v>35147.019</v>
      </c>
      <c r="AS10" s="38">
        <v>0.29493252329593017</v>
      </c>
      <c r="AT10" s="38">
        <v>0.47210316755455134</v>
      </c>
      <c r="AU10" s="36">
        <v>60.832287671232876</v>
      </c>
      <c r="AV10" s="36">
        <v>22203.785</v>
      </c>
      <c r="AW10" s="36">
        <v>3649.7849999999999</v>
      </c>
      <c r="AX10" s="38">
        <v>0.10283439762357065</v>
      </c>
      <c r="AY10" s="38">
        <v>0.19671149078365852</v>
      </c>
      <c r="AZ10" s="36">
        <v>2407.0623262631716</v>
      </c>
      <c r="BA10" s="36">
        <v>807.8487251744798</v>
      </c>
      <c r="BB10" s="36">
        <v>7702.6731354366857</v>
      </c>
      <c r="BC10" s="36">
        <v>8606.7822462433323</v>
      </c>
      <c r="BD10" s="38">
        <v>0.70552908075554133</v>
      </c>
      <c r="BE10" s="38">
        <v>0.21702641442547763</v>
      </c>
      <c r="BF10" s="36">
        <v>6227.02</v>
      </c>
      <c r="BG10" s="36">
        <v>7256.1992999999993</v>
      </c>
      <c r="BH10" s="36">
        <v>3649.7849999999999</v>
      </c>
    </row>
    <row r="11" spans="2:60" x14ac:dyDescent="0.2">
      <c r="B11" s="35">
        <v>2008</v>
      </c>
      <c r="C11" s="36">
        <v>7057.8</v>
      </c>
      <c r="D11" s="36"/>
      <c r="E11" s="36">
        <v>80.965000000000003</v>
      </c>
      <c r="F11" s="36">
        <v>553640852</v>
      </c>
      <c r="G11" s="36">
        <v>142.01</v>
      </c>
      <c r="H11" s="36">
        <v>114.9783965</v>
      </c>
      <c r="I11" s="36">
        <v>81149452.681769997</v>
      </c>
      <c r="J11" s="36">
        <v>27210007</v>
      </c>
      <c r="K11" s="36">
        <v>27210007</v>
      </c>
      <c r="L11" s="36">
        <v>0</v>
      </c>
      <c r="M11" s="36"/>
      <c r="N11" s="36"/>
      <c r="O11" s="36"/>
      <c r="P11" s="36">
        <v>466.553</v>
      </c>
      <c r="Q11" s="36">
        <v>27210473.552999999</v>
      </c>
      <c r="R11" s="36">
        <v>31351954</v>
      </c>
      <c r="S11" s="36">
        <v>19472000</v>
      </c>
      <c r="T11" s="36">
        <v>11879954</v>
      </c>
      <c r="U11" s="37">
        <v>0.41033647805305673</v>
      </c>
      <c r="V11" s="38">
        <v>0.58752093506160041</v>
      </c>
      <c r="W11" s="36">
        <v>5123992.8950000005</v>
      </c>
      <c r="X11" s="36">
        <v>1521500</v>
      </c>
      <c r="Y11" s="36">
        <v>21282600</v>
      </c>
      <c r="Z11" s="35">
        <v>34</v>
      </c>
      <c r="AA11" s="35" t="s">
        <v>64</v>
      </c>
      <c r="AB11" s="35">
        <v>-4</v>
      </c>
      <c r="AC11" s="35">
        <v>1</v>
      </c>
      <c r="AE11" s="35">
        <v>1</v>
      </c>
      <c r="AF11" s="36">
        <v>18881.099999999999</v>
      </c>
      <c r="AG11" s="36">
        <v>6615.9</v>
      </c>
      <c r="AH11" s="36">
        <v>25497</v>
      </c>
      <c r="AI11" s="36">
        <v>14666.7</v>
      </c>
      <c r="AJ11" s="36">
        <v>10266.69</v>
      </c>
      <c r="AK11" s="36">
        <v>21282.6</v>
      </c>
      <c r="AL11" s="36">
        <v>16882.59</v>
      </c>
      <c r="AM11" s="36">
        <v>35763.69</v>
      </c>
      <c r="AN11" s="38">
        <v>0.28707021003705152</v>
      </c>
      <c r="AO11" s="36">
        <v>2452.6433905332642</v>
      </c>
      <c r="AP11" s="36">
        <v>3311.0685772199067</v>
      </c>
      <c r="AQ11" s="36">
        <v>39074.758577219909</v>
      </c>
      <c r="AR11" s="36">
        <v>40163.699999999997</v>
      </c>
      <c r="AS11" s="38">
        <v>0.36517302937727353</v>
      </c>
      <c r="AT11" s="38">
        <v>0.52989639898714513</v>
      </c>
      <c r="AU11" s="36">
        <v>59.224788413698633</v>
      </c>
      <c r="AV11" s="36">
        <v>21617.047771000001</v>
      </c>
      <c r="AW11" s="36">
        <v>2735.9477710000028</v>
      </c>
      <c r="AX11" s="38">
        <v>7.0018289827516067E-2</v>
      </c>
      <c r="AY11" s="38">
        <v>0.1449040453681196</v>
      </c>
      <c r="AZ11" s="36">
        <v>3671.8575101624074</v>
      </c>
      <c r="BA11" s="36">
        <v>1286.6115905049744</v>
      </c>
      <c r="BB11" s="36">
        <v>12327.187294314645</v>
      </c>
      <c r="BC11" s="36">
        <v>13587.500206687633</v>
      </c>
      <c r="BD11" s="38">
        <v>0.7131454549734767</v>
      </c>
      <c r="BE11" s="38">
        <v>0.31547699187836414</v>
      </c>
      <c r="BF11" s="36">
        <v>6615.9</v>
      </c>
      <c r="BG11" s="36">
        <v>10266.69</v>
      </c>
      <c r="BH11" s="36">
        <v>2735.9477710000028</v>
      </c>
    </row>
    <row r="12" spans="2:60" x14ac:dyDescent="0.2">
      <c r="B12" s="35">
        <v>2009</v>
      </c>
      <c r="C12" s="36">
        <v>7409.6</v>
      </c>
      <c r="D12" s="36"/>
      <c r="E12" s="36">
        <v>81.584999999999994</v>
      </c>
      <c r="F12" s="36">
        <v>622523338</v>
      </c>
      <c r="G12" s="36">
        <v>129.86000000000001</v>
      </c>
      <c r="H12" s="36">
        <v>105.946281</v>
      </c>
      <c r="I12" s="36">
        <v>78501956.369760007</v>
      </c>
      <c r="J12" s="36">
        <v>26104824</v>
      </c>
      <c r="K12" s="36">
        <v>26104824</v>
      </c>
      <c r="L12" s="36">
        <v>0</v>
      </c>
      <c r="M12" s="36"/>
      <c r="N12" s="36"/>
      <c r="O12" s="36"/>
      <c r="P12" s="36">
        <v>4407.8770000000004</v>
      </c>
      <c r="Q12" s="36">
        <v>26109231.877</v>
      </c>
      <c r="R12" s="36">
        <v>33934053</v>
      </c>
      <c r="S12" s="36">
        <v>24294000</v>
      </c>
      <c r="T12" s="36">
        <v>9640053</v>
      </c>
      <c r="U12" s="37">
        <v>0.50048204603580559</v>
      </c>
      <c r="V12" s="38">
        <v>0.55731523536509842</v>
      </c>
      <c r="W12" s="36">
        <v>3296464.8680000002</v>
      </c>
      <c r="X12" s="36">
        <v>1445424.9999999998</v>
      </c>
      <c r="Y12" s="36">
        <v>22823220.608750008</v>
      </c>
      <c r="Z12" s="35">
        <v>21</v>
      </c>
      <c r="AA12" s="35" t="s">
        <v>64</v>
      </c>
      <c r="AB12" s="35">
        <v>-5</v>
      </c>
      <c r="AE12" s="35">
        <v>0</v>
      </c>
      <c r="AF12" s="36">
        <v>19057</v>
      </c>
      <c r="AG12" s="36">
        <v>6352.2724367500005</v>
      </c>
      <c r="AH12" s="36">
        <v>25409.272436750001</v>
      </c>
      <c r="AI12" s="36">
        <v>16470.948172000008</v>
      </c>
      <c r="AJ12" s="36">
        <v>11529.663720400005</v>
      </c>
      <c r="AK12" s="36">
        <v>22823.220608750009</v>
      </c>
      <c r="AL12" s="36">
        <v>17881.936157150005</v>
      </c>
      <c r="AM12" s="36">
        <v>36938.936157150005</v>
      </c>
      <c r="AN12" s="38">
        <v>0.31212766040010309</v>
      </c>
      <c r="AO12" s="36">
        <v>2106.0499999999997</v>
      </c>
      <c r="AP12" s="36">
        <v>2843.1675</v>
      </c>
      <c r="AQ12" s="36">
        <v>39782.103657150008</v>
      </c>
      <c r="AR12" s="36">
        <v>41880.220608750009</v>
      </c>
      <c r="AS12" s="38">
        <v>0.39328704416038207</v>
      </c>
      <c r="AT12" s="38">
        <v>0.54496419257117201</v>
      </c>
      <c r="AU12" s="36">
        <v>59.409315068493157</v>
      </c>
      <c r="AV12" s="36">
        <v>21684.400000000001</v>
      </c>
      <c r="AW12" s="36">
        <v>2627.4000000000015</v>
      </c>
      <c r="AX12" s="38">
        <v>6.6044772861773501E-2</v>
      </c>
      <c r="AY12" s="38">
        <v>0.1378705987301255</v>
      </c>
      <c r="AZ12" s="36">
        <v>5464.6020738892648</v>
      </c>
      <c r="BA12" s="36">
        <v>1821.5165625110806</v>
      </c>
      <c r="BB12" s="36">
        <v>14604.466470789133</v>
      </c>
      <c r="BC12" s="36">
        <v>17509.24516595274</v>
      </c>
      <c r="BD12" s="38">
        <v>0.66715742860580818</v>
      </c>
      <c r="BE12" s="38">
        <v>0.36711146792671645</v>
      </c>
      <c r="BF12" s="36">
        <v>6352.2724367500005</v>
      </c>
      <c r="BG12" s="36">
        <v>11529.663720400005</v>
      </c>
      <c r="BH12" s="36">
        <v>2627.4000000000015</v>
      </c>
    </row>
    <row r="13" spans="2:60" x14ac:dyDescent="0.2">
      <c r="B13" s="35">
        <v>2010</v>
      </c>
      <c r="C13" s="36">
        <v>8055.9999999999991</v>
      </c>
      <c r="D13" s="36"/>
      <c r="E13" s="36">
        <v>77.445999999999998</v>
      </c>
      <c r="F13" s="36">
        <v>631548487</v>
      </c>
      <c r="G13" s="36">
        <v>139</v>
      </c>
      <c r="H13" s="36">
        <v>107.64994</v>
      </c>
      <c r="I13" s="36">
        <v>86722791.66399999</v>
      </c>
      <c r="J13" s="36">
        <v>27967044</v>
      </c>
      <c r="K13" s="36">
        <v>27967044</v>
      </c>
      <c r="L13" s="36">
        <v>0</v>
      </c>
      <c r="M13" s="36"/>
      <c r="N13" s="36"/>
      <c r="O13" s="36"/>
      <c r="P13" s="36">
        <v>75569.119000000006</v>
      </c>
      <c r="Q13" s="36">
        <v>28042613.118999999</v>
      </c>
      <c r="R13" s="36">
        <v>37904712</v>
      </c>
      <c r="S13" s="36">
        <v>27999821</v>
      </c>
      <c r="T13" s="36">
        <v>9904891</v>
      </c>
      <c r="U13" s="37">
        <v>0.51658993004927922</v>
      </c>
      <c r="V13" s="38">
        <v>0.53973312206696</v>
      </c>
      <c r="W13" s="36">
        <v>1900164.5999999999</v>
      </c>
      <c r="X13" s="36">
        <v>1138282.0000000002</v>
      </c>
      <c r="Y13" s="36">
        <v>23259964</v>
      </c>
      <c r="Z13" s="35">
        <v>13</v>
      </c>
      <c r="AA13" s="35" t="s">
        <v>64</v>
      </c>
      <c r="AB13" s="35">
        <v>-5</v>
      </c>
      <c r="AE13" s="35">
        <v>0</v>
      </c>
      <c r="AF13" s="36">
        <v>22759.590841224199</v>
      </c>
      <c r="AG13" s="36">
        <v>7096.9639999999999</v>
      </c>
      <c r="AH13" s="36">
        <v>29856.554841224199</v>
      </c>
      <c r="AI13" s="36">
        <v>16163</v>
      </c>
      <c r="AJ13" s="36">
        <v>11314.099999999999</v>
      </c>
      <c r="AK13" s="36">
        <v>23259.964</v>
      </c>
      <c r="AL13" s="36">
        <v>18411.063999999998</v>
      </c>
      <c r="AM13" s="36">
        <v>41170.654841224197</v>
      </c>
      <c r="AN13" s="38">
        <v>0.27480981402003801</v>
      </c>
      <c r="AO13" s="36">
        <v>2007.5961547326119</v>
      </c>
      <c r="AP13" s="36">
        <v>2710.2548088890262</v>
      </c>
      <c r="AQ13" s="36">
        <v>43880.909650113223</v>
      </c>
      <c r="AR13" s="36">
        <v>46019.554841224199</v>
      </c>
      <c r="AS13" s="38">
        <v>0.3512202596432164</v>
      </c>
      <c r="AT13" s="38">
        <v>0.50543652758595969</v>
      </c>
      <c r="AU13" s="36">
        <v>63.44481242739726</v>
      </c>
      <c r="AV13" s="36">
        <v>23157.356535999999</v>
      </c>
      <c r="AW13" s="36">
        <v>397.76569477580051</v>
      </c>
      <c r="AX13" s="38">
        <v>9.0646638355359205E-3</v>
      </c>
      <c r="AY13" s="38">
        <v>1.74768385578941E-2</v>
      </c>
      <c r="AZ13" s="36">
        <v>9717.4327541057937</v>
      </c>
      <c r="BA13" s="36">
        <v>3030.119078564252</v>
      </c>
      <c r="BB13" s="36">
        <v>14565.677404744007</v>
      </c>
      <c r="BC13" s="36">
        <v>22943.52601599085</v>
      </c>
      <c r="BD13" s="38">
        <v>0.53328287468812852</v>
      </c>
      <c r="BE13" s="38">
        <v>0.33193654190134647</v>
      </c>
      <c r="BF13" s="36">
        <v>7096.9639999999999</v>
      </c>
      <c r="BG13" s="36">
        <v>11314.099999999999</v>
      </c>
      <c r="BH13" s="36">
        <v>397.76569477580051</v>
      </c>
    </row>
    <row r="14" spans="2:60" x14ac:dyDescent="0.2">
      <c r="B14" s="35">
        <v>2011</v>
      </c>
      <c r="C14" s="36">
        <v>8356.1</v>
      </c>
      <c r="D14" s="36"/>
      <c r="E14" s="36">
        <v>67.06</v>
      </c>
      <c r="F14" s="36">
        <v>565775012</v>
      </c>
      <c r="G14" s="36">
        <v>136.38</v>
      </c>
      <c r="H14" s="36">
        <v>91.456428000000002</v>
      </c>
      <c r="I14" s="36">
        <v>76421905.801080003</v>
      </c>
      <c r="J14" s="36">
        <v>22892504</v>
      </c>
      <c r="K14" s="36">
        <v>22892504</v>
      </c>
      <c r="L14" s="36">
        <v>0</v>
      </c>
      <c r="M14" s="36"/>
      <c r="N14" s="36"/>
      <c r="O14" s="36"/>
      <c r="P14" s="36">
        <v>1136980.2509999999</v>
      </c>
      <c r="Q14" s="36">
        <v>24029484.250999998</v>
      </c>
      <c r="R14" s="36">
        <v>36338619</v>
      </c>
      <c r="S14" s="36">
        <v>25359150</v>
      </c>
      <c r="T14" s="36">
        <v>10979469</v>
      </c>
      <c r="U14" s="37">
        <v>0.47191227645756184</v>
      </c>
      <c r="V14" s="38">
        <v>0.50610974856219215</v>
      </c>
      <c r="W14" s="36">
        <v>1964016.8119999999</v>
      </c>
      <c r="X14" s="36">
        <v>1059333</v>
      </c>
      <c r="Y14" s="36">
        <v>20651663</v>
      </c>
      <c r="Z14" s="35">
        <v>5</v>
      </c>
      <c r="AA14" s="35" t="s">
        <v>64</v>
      </c>
      <c r="AB14" s="35">
        <v>-19</v>
      </c>
      <c r="AC14" s="35">
        <v>1</v>
      </c>
      <c r="AE14" s="35">
        <v>1</v>
      </c>
      <c r="AF14" s="36">
        <v>27062.0824674375</v>
      </c>
      <c r="AG14" s="36">
        <v>8435.3719999999994</v>
      </c>
      <c r="AH14" s="36">
        <v>35497.454467437499</v>
      </c>
      <c r="AI14" s="36">
        <v>12216.290999999999</v>
      </c>
      <c r="AJ14" s="36">
        <v>8551.4036999999989</v>
      </c>
      <c r="AK14" s="36">
        <v>20651.663</v>
      </c>
      <c r="AL14" s="36">
        <v>16986.775699999998</v>
      </c>
      <c r="AM14" s="36">
        <v>44048.858167437502</v>
      </c>
      <c r="AN14" s="38">
        <v>0.19413451462225426</v>
      </c>
      <c r="AO14" s="36">
        <v>1972</v>
      </c>
      <c r="AP14" s="36">
        <v>2662.2000000000003</v>
      </c>
      <c r="AQ14" s="36">
        <v>46711.058167437499</v>
      </c>
      <c r="AR14" s="36">
        <v>47713.745467437504</v>
      </c>
      <c r="AS14" s="38">
        <v>0.25603294984119557</v>
      </c>
      <c r="AT14" s="38">
        <v>0.43282418509973897</v>
      </c>
      <c r="AU14" s="36">
        <v>67.610958904109594</v>
      </c>
      <c r="AV14" s="36">
        <v>24678</v>
      </c>
      <c r="AW14" s="36">
        <v>-2384.0824674374999</v>
      </c>
      <c r="AX14" s="38">
        <v>-5.1038930843563188E-2</v>
      </c>
      <c r="AY14" s="38">
        <v>-8.80967852457826E-2</v>
      </c>
      <c r="AZ14" s="36">
        <v>15091.751407966281</v>
      </c>
      <c r="BA14" s="36">
        <v>4704.1663334999721</v>
      </c>
      <c r="BB14" s="36">
        <v>10910.252061764948</v>
      </c>
      <c r="BC14" s="36">
        <v>27433.094184701717</v>
      </c>
      <c r="BD14" s="38">
        <v>0.35531139610310053</v>
      </c>
      <c r="BE14" s="38">
        <v>0.23356893399110656</v>
      </c>
      <c r="BF14" s="36">
        <v>8435.3719999999994</v>
      </c>
      <c r="BG14" s="36">
        <v>8551.4036999999989</v>
      </c>
      <c r="BH14" s="36">
        <v>-2384.0824674374999</v>
      </c>
    </row>
    <row r="15" spans="2:60" x14ac:dyDescent="0.2">
      <c r="B15" s="35">
        <v>2012</v>
      </c>
      <c r="C15" s="36">
        <v>8485</v>
      </c>
      <c r="D15" s="36"/>
      <c r="E15" s="36">
        <v>69.406999999999996</v>
      </c>
      <c r="F15" s="36">
        <v>596291378</v>
      </c>
      <c r="G15" s="36">
        <v>136.29</v>
      </c>
      <c r="H15" s="36">
        <v>94.594800299999989</v>
      </c>
      <c r="I15" s="36">
        <v>80263688.054549992</v>
      </c>
      <c r="J15" s="36">
        <v>23644680</v>
      </c>
      <c r="K15" s="36">
        <v>23644680</v>
      </c>
      <c r="L15" s="36">
        <v>0</v>
      </c>
      <c r="M15" s="36"/>
      <c r="N15" s="36"/>
      <c r="O15" s="36"/>
      <c r="P15" s="36">
        <v>553885.98600000003</v>
      </c>
      <c r="Q15" s="36">
        <v>24198565.986000001</v>
      </c>
      <c r="R15" s="36">
        <v>38608050</v>
      </c>
      <c r="S15" s="36">
        <v>24342295</v>
      </c>
      <c r="T15" s="36">
        <v>14265755</v>
      </c>
      <c r="U15" s="37">
        <v>0.43154783980711614</v>
      </c>
      <c r="V15" s="38">
        <v>0.499</v>
      </c>
      <c r="W15" s="36">
        <v>3050372.977</v>
      </c>
      <c r="X15" s="36">
        <v>1178913</v>
      </c>
      <c r="Y15" s="36">
        <v>19058727</v>
      </c>
      <c r="Z15" s="35">
        <v>2</v>
      </c>
      <c r="AA15" s="35">
        <v>2</v>
      </c>
      <c r="AB15" s="35">
        <v>-20</v>
      </c>
      <c r="AE15" s="35">
        <v>0</v>
      </c>
      <c r="AF15" s="36">
        <v>31758.171780000001</v>
      </c>
      <c r="AG15" s="36">
        <v>7759.4449999999997</v>
      </c>
      <c r="AH15" s="36">
        <v>39517.616779999997</v>
      </c>
      <c r="AI15" s="36">
        <v>11299.281999999999</v>
      </c>
      <c r="AJ15" s="36">
        <v>7909.4973999999993</v>
      </c>
      <c r="AK15" s="36">
        <v>19058.726999999999</v>
      </c>
      <c r="AL15" s="36">
        <v>15668.9424</v>
      </c>
      <c r="AM15" s="36">
        <v>47427.114179999997</v>
      </c>
      <c r="AN15" s="38">
        <v>0.16677163552437757</v>
      </c>
      <c r="AO15" s="36">
        <v>1941.8</v>
      </c>
      <c r="AP15" s="36">
        <v>2621.4300000000003</v>
      </c>
      <c r="AQ15" s="36">
        <v>50048.544179999997</v>
      </c>
      <c r="AR15" s="36">
        <v>50816.898780000003</v>
      </c>
      <c r="AS15" s="38">
        <v>0.22235284464952543</v>
      </c>
      <c r="AT15" s="38">
        <v>0.37504703076254897</v>
      </c>
      <c r="AU15" s="36">
        <v>73.599473108592107</v>
      </c>
      <c r="AV15" s="36">
        <v>26863.807684636118</v>
      </c>
      <c r="AW15" s="36">
        <v>-4894.3640953638824</v>
      </c>
      <c r="AX15" s="38">
        <v>-9.7792336931145529E-2</v>
      </c>
      <c r="AY15" s="38">
        <v>-0.15411353428241586</v>
      </c>
      <c r="AZ15" s="36">
        <v>19970.464081266222</v>
      </c>
      <c r="BA15" s="36">
        <v>4879.3651831258148</v>
      </c>
      <c r="BB15" s="36">
        <v>10204.753578226162</v>
      </c>
      <c r="BC15" s="36">
        <v>31993.156769150348</v>
      </c>
      <c r="BD15" s="38">
        <v>0.29111039843325598</v>
      </c>
      <c r="BE15" s="38">
        <v>0.20389711120316872</v>
      </c>
      <c r="BF15" s="36">
        <v>7759.4449999999997</v>
      </c>
      <c r="BG15" s="36">
        <v>7909.4973999999993</v>
      </c>
      <c r="BH15" s="36">
        <v>-4894.3640953638824</v>
      </c>
    </row>
    <row r="16" spans="2:60" x14ac:dyDescent="0.2">
      <c r="B16" s="35">
        <v>2013</v>
      </c>
      <c r="C16" s="36">
        <v>8811.43</v>
      </c>
      <c r="D16" s="36"/>
      <c r="E16" s="36">
        <v>74.769000000000005</v>
      </c>
      <c r="F16" s="36">
        <v>650505142</v>
      </c>
      <c r="G16" s="36">
        <v>134.44999999999999</v>
      </c>
      <c r="H16" s="36">
        <v>100.5269205</v>
      </c>
      <c r="I16" s="36">
        <v>88578592.310131505</v>
      </c>
      <c r="J16" s="36">
        <v>27708516</v>
      </c>
      <c r="K16" s="36">
        <v>27708516</v>
      </c>
      <c r="L16" s="36">
        <v>0</v>
      </c>
      <c r="M16" s="36">
        <v>10516</v>
      </c>
      <c r="N16" s="36"/>
      <c r="O16" s="36"/>
      <c r="P16" s="36">
        <v>131711.65</v>
      </c>
      <c r="Q16" s="36">
        <v>27840227.649999999</v>
      </c>
      <c r="R16" s="36">
        <v>37462273</v>
      </c>
      <c r="S16" s="36">
        <v>27154300</v>
      </c>
      <c r="T16" s="36">
        <v>10307973</v>
      </c>
      <c r="U16" s="37">
        <v>0.45458161881643927</v>
      </c>
      <c r="V16" s="38">
        <v>0.54700000000000004</v>
      </c>
      <c r="W16" s="36">
        <v>2916560.6809999999</v>
      </c>
      <c r="X16" s="36">
        <v>1293667</v>
      </c>
      <c r="Y16" s="36">
        <v>22856035.970800005</v>
      </c>
      <c r="Z16" s="35">
        <v>3</v>
      </c>
      <c r="AA16" s="35">
        <v>2</v>
      </c>
      <c r="AB16" s="35">
        <v>-17</v>
      </c>
      <c r="AC16" s="35">
        <v>1</v>
      </c>
      <c r="AE16" s="35">
        <v>1</v>
      </c>
      <c r="AF16" s="36">
        <v>31679.224851199993</v>
      </c>
      <c r="AG16" s="36">
        <v>9686.0359708000033</v>
      </c>
      <c r="AH16" s="36">
        <v>41365.260821999997</v>
      </c>
      <c r="AI16" s="36">
        <v>13170</v>
      </c>
      <c r="AJ16" s="36">
        <v>9219</v>
      </c>
      <c r="AK16" s="36">
        <v>22856.035970800003</v>
      </c>
      <c r="AL16" s="36">
        <v>18905.035970800003</v>
      </c>
      <c r="AM16" s="36">
        <v>50584.260821999997</v>
      </c>
      <c r="AN16" s="38">
        <v>0.18225036503825895</v>
      </c>
      <c r="AO16" s="36">
        <v>1872</v>
      </c>
      <c r="AP16" s="36">
        <v>2527.2000000000003</v>
      </c>
      <c r="AQ16" s="36">
        <v>53111.460821999994</v>
      </c>
      <c r="AR16" s="36">
        <v>54535.260821999997</v>
      </c>
      <c r="AS16" s="38">
        <v>0.24149513180080195</v>
      </c>
      <c r="AT16" s="38">
        <v>0.41910565066151989</v>
      </c>
      <c r="AU16" s="36">
        <v>78.121621917808213</v>
      </c>
      <c r="AV16" s="36">
        <v>28514.392</v>
      </c>
      <c r="AW16" s="36">
        <v>-3164.8328511999935</v>
      </c>
      <c r="AX16" s="38">
        <v>-5.9588510694645526E-2</v>
      </c>
      <c r="AY16" s="38">
        <v>-9.9902471290427147E-2</v>
      </c>
      <c r="AZ16" s="36">
        <v>21318.502001474124</v>
      </c>
      <c r="BA16" s="36">
        <v>6518.2080117098722</v>
      </c>
      <c r="BB16" s="36">
        <v>12239.70198262405</v>
      </c>
      <c r="BC16" s="36">
        <v>36404.501401020832</v>
      </c>
      <c r="BD16" s="38">
        <v>0.30540912654317237</v>
      </c>
      <c r="BE16" s="38">
        <v>0.23045312241824242</v>
      </c>
      <c r="BF16" s="36">
        <v>9686.0359708000033</v>
      </c>
      <c r="BG16" s="36">
        <v>9219</v>
      </c>
      <c r="BH16" s="36">
        <v>-3164.8328511999935</v>
      </c>
    </row>
    <row r="17" spans="2:60" x14ac:dyDescent="0.2">
      <c r="B17" s="35">
        <v>2014</v>
      </c>
      <c r="C17" s="36">
        <v>9004.5</v>
      </c>
      <c r="D17" s="36"/>
      <c r="E17" s="36">
        <v>70.495000000000005</v>
      </c>
      <c r="F17" s="36">
        <v>633396038</v>
      </c>
      <c r="G17" s="36">
        <v>136.5</v>
      </c>
      <c r="H17" s="36">
        <v>96.22567500000001</v>
      </c>
      <c r="I17" s="36">
        <v>86646409.053750008</v>
      </c>
      <c r="J17" s="36">
        <v>28549536</v>
      </c>
      <c r="K17" s="36">
        <v>28549536</v>
      </c>
      <c r="L17" s="36">
        <v>0</v>
      </c>
      <c r="M17" s="36">
        <v>70939</v>
      </c>
      <c r="N17" s="36">
        <v>11709945</v>
      </c>
      <c r="O17" s="36">
        <v>16839591</v>
      </c>
      <c r="P17" s="36">
        <v>452003.40700000006</v>
      </c>
      <c r="Q17" s="36">
        <v>29001539.407000002</v>
      </c>
      <c r="R17" s="36">
        <v>35334372</v>
      </c>
      <c r="S17" s="36">
        <v>24126655</v>
      </c>
      <c r="T17" s="36">
        <v>11207717</v>
      </c>
      <c r="U17" s="37">
        <v>0.41579042153517387</v>
      </c>
      <c r="V17" s="38">
        <v>0.56899999999999995</v>
      </c>
      <c r="W17" s="36">
        <v>1397914.99</v>
      </c>
      <c r="X17" s="36">
        <v>1132174</v>
      </c>
      <c r="Y17" s="36">
        <v>24988092</v>
      </c>
      <c r="Z17" s="35">
        <v>0</v>
      </c>
      <c r="AA17" s="35">
        <v>2</v>
      </c>
      <c r="AB17" s="35">
        <v>-15</v>
      </c>
      <c r="AC17" s="35">
        <v>1</v>
      </c>
      <c r="AE17" s="35">
        <v>1</v>
      </c>
      <c r="AF17" s="36">
        <v>33353.040750254404</v>
      </c>
      <c r="AG17" s="36">
        <v>11015.724</v>
      </c>
      <c r="AH17" s="36">
        <v>44368.764750254406</v>
      </c>
      <c r="AI17" s="36">
        <v>13972.368</v>
      </c>
      <c r="AJ17" s="36">
        <v>9780.6576000000005</v>
      </c>
      <c r="AK17" s="36">
        <v>24988.092000000001</v>
      </c>
      <c r="AL17" s="36">
        <v>20796.381600000001</v>
      </c>
      <c r="AM17" s="36">
        <v>54149.422350254405</v>
      </c>
      <c r="AN17" s="38">
        <v>0.18062348914335277</v>
      </c>
      <c r="AO17" s="36">
        <v>1811.5</v>
      </c>
      <c r="AP17" s="36">
        <v>2445.5250000000001</v>
      </c>
      <c r="AQ17" s="36">
        <v>56594.947350254406</v>
      </c>
      <c r="AR17" s="36">
        <v>58341.132750254401</v>
      </c>
      <c r="AS17" s="38">
        <v>0.23949428715778703</v>
      </c>
      <c r="AT17" s="38">
        <v>0.42831002454080802</v>
      </c>
      <c r="AU17" s="36">
        <v>84.85564931506849</v>
      </c>
      <c r="AV17" s="36">
        <v>30972.311999999998</v>
      </c>
      <c r="AW17" s="36">
        <v>-2380.7287502544059</v>
      </c>
      <c r="AX17" s="38">
        <v>-4.2066100627686225E-2</v>
      </c>
      <c r="AY17" s="38">
        <v>-7.1379661245316792E-2</v>
      </c>
      <c r="AZ17" s="36">
        <v>23883.441736365206</v>
      </c>
      <c r="BA17" s="36">
        <v>7888.1384251561258</v>
      </c>
      <c r="BB17" s="36">
        <v>13170.833736706481</v>
      </c>
      <c r="BC17" s="36">
        <v>40991.163777215872</v>
      </c>
      <c r="BD17" s="38">
        <v>0.29306022072004995</v>
      </c>
      <c r="BE17" s="38">
        <v>0.23272101757061314</v>
      </c>
      <c r="BF17" s="36">
        <v>11015.724</v>
      </c>
      <c r="BG17" s="36">
        <v>9780.6576000000005</v>
      </c>
      <c r="BH17" s="36">
        <v>-2380.7287502544059</v>
      </c>
    </row>
    <row r="18" spans="2:60" x14ac:dyDescent="0.2">
      <c r="B18" s="35">
        <v>2015</v>
      </c>
      <c r="C18" s="36">
        <v>8654.2000000000007</v>
      </c>
      <c r="D18" s="36"/>
      <c r="E18" s="36">
        <v>76.909000000000006</v>
      </c>
      <c r="F18" s="36">
        <v>661319058</v>
      </c>
      <c r="G18" s="36">
        <v>131.4</v>
      </c>
      <c r="H18" s="36">
        <v>101.05842600000001</v>
      </c>
      <c r="I18" s="36">
        <v>87457983.028920025</v>
      </c>
      <c r="J18" s="36">
        <v>30297804</v>
      </c>
      <c r="K18" s="36">
        <v>30176562</v>
      </c>
      <c r="L18" s="36">
        <v>0</v>
      </c>
      <c r="M18" s="36">
        <v>121242</v>
      </c>
      <c r="N18" s="36">
        <v>11256241</v>
      </c>
      <c r="O18" s="36">
        <v>19041563</v>
      </c>
      <c r="P18" s="36">
        <v>512880.81099999987</v>
      </c>
      <c r="Q18" s="36">
        <v>30810684.811000001</v>
      </c>
      <c r="R18" s="36">
        <v>34201098</v>
      </c>
      <c r="S18" s="36">
        <v>24012000</v>
      </c>
      <c r="T18" s="36">
        <v>10189098</v>
      </c>
      <c r="U18" s="37">
        <v>0.40289026845637582</v>
      </c>
      <c r="V18" s="38">
        <v>0.59599999999999997</v>
      </c>
      <c r="W18" s="36">
        <v>1867198.59</v>
      </c>
      <c r="X18" s="36">
        <v>951684</v>
      </c>
      <c r="Y18" s="36">
        <v>29728782</v>
      </c>
      <c r="Z18" s="35">
        <v>1</v>
      </c>
      <c r="AA18" s="35">
        <v>7</v>
      </c>
      <c r="AB18" s="35">
        <v>-11</v>
      </c>
      <c r="AC18" s="35">
        <v>2</v>
      </c>
      <c r="AD18" s="35">
        <v>0</v>
      </c>
      <c r="AE18" s="35">
        <v>2</v>
      </c>
      <c r="AF18" s="36">
        <v>30203.735865930004</v>
      </c>
      <c r="AG18" s="36">
        <v>10940.056</v>
      </c>
      <c r="AH18" s="36">
        <v>41143.791865930005</v>
      </c>
      <c r="AI18" s="36">
        <v>18788.725999999999</v>
      </c>
      <c r="AJ18" s="36">
        <v>13152.108199999999</v>
      </c>
      <c r="AK18" s="36">
        <v>29728.781999999999</v>
      </c>
      <c r="AL18" s="36">
        <v>24092.164199999999</v>
      </c>
      <c r="AM18" s="36">
        <v>54295.900065930007</v>
      </c>
      <c r="AN18" s="38">
        <v>0.24223022703426517</v>
      </c>
      <c r="AO18" s="36">
        <v>1764.4937254627728</v>
      </c>
      <c r="AP18" s="36">
        <v>2382.0665293747434</v>
      </c>
      <c r="AQ18" s="36">
        <v>56677.966595304752</v>
      </c>
      <c r="AR18" s="36">
        <v>59932.51786593</v>
      </c>
      <c r="AS18" s="38">
        <v>0.3134980252628578</v>
      </c>
      <c r="AT18" s="38">
        <v>0.49603759459103253</v>
      </c>
      <c r="AU18" s="36">
        <v>76.563172602739726</v>
      </c>
      <c r="AV18" s="36">
        <v>27945.558000000001</v>
      </c>
      <c r="AW18" s="36">
        <v>-2258.1778659300035</v>
      </c>
      <c r="AX18" s="38">
        <v>-3.9842252670318497E-2</v>
      </c>
      <c r="AY18" s="38">
        <v>-7.4764852796810527E-2</v>
      </c>
      <c r="AZ18" s="36">
        <v>21962.229868326427</v>
      </c>
      <c r="BA18" s="36">
        <v>7954.9108001367304</v>
      </c>
      <c r="BB18" s="36">
        <v>18112.823130102162</v>
      </c>
      <c r="BC18" s="36">
        <v>42596.116859534668</v>
      </c>
      <c r="BD18" s="38">
        <v>0.37711506937765382</v>
      </c>
      <c r="BE18" s="38">
        <v>0.3195743287586934</v>
      </c>
      <c r="BF18" s="36">
        <v>10940.056</v>
      </c>
      <c r="BG18" s="36">
        <v>13152.108199999999</v>
      </c>
      <c r="BH18" s="36">
        <v>-2258.1778659300035</v>
      </c>
    </row>
    <row r="19" spans="2:60" x14ac:dyDescent="0.2">
      <c r="B19" s="35">
        <v>2016</v>
      </c>
      <c r="C19" s="36">
        <v>9049.2000000000007</v>
      </c>
      <c r="D19" s="36"/>
      <c r="E19" s="36">
        <v>72.623000000000005</v>
      </c>
      <c r="F19" s="36">
        <v>671467673</v>
      </c>
      <c r="G19" s="36">
        <v>134.6</v>
      </c>
      <c r="H19" s="36">
        <v>97.750557999999998</v>
      </c>
      <c r="I19" s="36">
        <v>88456434.94536002</v>
      </c>
      <c r="J19" s="36">
        <v>28324447</v>
      </c>
      <c r="K19" s="36">
        <v>28123689</v>
      </c>
      <c r="L19" s="36">
        <v>0</v>
      </c>
      <c r="M19" s="36">
        <v>200758</v>
      </c>
      <c r="N19" s="36">
        <v>11183050</v>
      </c>
      <c r="O19" s="36">
        <v>17141397</v>
      </c>
      <c r="P19" s="36">
        <v>834625.54399999999</v>
      </c>
      <c r="Q19" s="36">
        <v>29159072.544</v>
      </c>
      <c r="R19" s="36">
        <v>38893153</v>
      </c>
      <c r="S19" s="36">
        <v>28932932</v>
      </c>
      <c r="T19" s="36">
        <v>9960221.9609999992</v>
      </c>
      <c r="U19" s="37">
        <v>0.44702014708608862</v>
      </c>
      <c r="V19" s="38">
        <v>0.54100000000000004</v>
      </c>
      <c r="W19" s="36">
        <v>1789033.8759999999</v>
      </c>
      <c r="X19" s="36">
        <v>860000</v>
      </c>
      <c r="Y19" s="36">
        <v>26694000</v>
      </c>
      <c r="Z19" s="35">
        <v>2</v>
      </c>
      <c r="AA19" s="35">
        <v>3</v>
      </c>
      <c r="AB19" s="35">
        <v>0</v>
      </c>
      <c r="AC19" s="35">
        <v>0</v>
      </c>
      <c r="AD19" s="35">
        <v>1</v>
      </c>
      <c r="AE19" s="35">
        <v>1</v>
      </c>
      <c r="AF19" s="36">
        <v>31404</v>
      </c>
      <c r="AG19" s="36">
        <v>11100</v>
      </c>
      <c r="AH19" s="36">
        <v>42504</v>
      </c>
      <c r="AI19" s="36">
        <v>15594</v>
      </c>
      <c r="AJ19" s="36">
        <v>10915.8</v>
      </c>
      <c r="AK19" s="36">
        <v>26694</v>
      </c>
      <c r="AL19" s="36">
        <v>22015.8</v>
      </c>
      <c r="AM19" s="36">
        <v>53419.8</v>
      </c>
      <c r="AN19" s="38">
        <v>0.2043399638336347</v>
      </c>
      <c r="AO19" s="36">
        <v>1810</v>
      </c>
      <c r="AP19" s="36">
        <v>2443.5</v>
      </c>
      <c r="AQ19" s="36">
        <v>55863.3</v>
      </c>
      <c r="AR19" s="36">
        <v>58098</v>
      </c>
      <c r="AS19" s="38">
        <v>0.26840855106888362</v>
      </c>
      <c r="AT19" s="38">
        <v>0.45946504182588038</v>
      </c>
      <c r="AU19" s="36">
        <v>77.223490410958902</v>
      </c>
      <c r="AV19" s="36">
        <v>28186.574000000001</v>
      </c>
      <c r="AW19" s="36">
        <v>-3217.4259999999995</v>
      </c>
      <c r="AX19" s="38">
        <v>-5.7594628315906851E-2</v>
      </c>
      <c r="AY19" s="38">
        <v>-0.10245274487326454</v>
      </c>
      <c r="AZ19" s="36">
        <v>24145.392460911673</v>
      </c>
      <c r="BA19" s="36">
        <v>8534.612627369328</v>
      </c>
      <c r="BB19" s="36">
        <v>15032.219846585349</v>
      </c>
      <c r="BC19" s="36">
        <v>42985.743016134293</v>
      </c>
      <c r="BD19" s="38">
        <v>0.31506013117406206</v>
      </c>
      <c r="BE19" s="38">
        <v>0.2690893636177123</v>
      </c>
      <c r="BF19" s="36">
        <v>11100</v>
      </c>
      <c r="BG19" s="36">
        <v>10915.8</v>
      </c>
      <c r="BH19" s="36">
        <v>-3217.4259999999995</v>
      </c>
    </row>
    <row r="20" spans="2:60" x14ac:dyDescent="0.2">
      <c r="B20" s="35">
        <v>2017</v>
      </c>
      <c r="C20" s="36">
        <v>8729.5</v>
      </c>
      <c r="D20" s="36">
        <v>13.2</v>
      </c>
      <c r="E20" s="36">
        <v>72.543000000000006</v>
      </c>
      <c r="F20" s="36">
        <v>635713716</v>
      </c>
      <c r="G20" s="36">
        <v>138.4</v>
      </c>
      <c r="H20" s="36">
        <v>100.39951200000002</v>
      </c>
      <c r="I20" s="36">
        <v>87643754.000400022</v>
      </c>
      <c r="J20" s="36">
        <v>27688574</v>
      </c>
      <c r="K20" s="36">
        <v>27263804</v>
      </c>
      <c r="L20" s="36">
        <v>12000</v>
      </c>
      <c r="M20" s="36">
        <v>412770</v>
      </c>
      <c r="N20" s="36">
        <v>11091933</v>
      </c>
      <c r="O20" s="36">
        <v>16596641</v>
      </c>
      <c r="P20" s="36">
        <v>1825641.6059999999</v>
      </c>
      <c r="Q20" s="36">
        <v>29514215.605999999</v>
      </c>
      <c r="R20" s="36">
        <v>38121884</v>
      </c>
      <c r="S20" s="36">
        <v>28702000</v>
      </c>
      <c r="T20" s="36">
        <v>9419885.9839999992</v>
      </c>
      <c r="U20" s="37">
        <v>0.43576670523039551</v>
      </c>
      <c r="V20" s="38">
        <v>0.54435861610564851</v>
      </c>
      <c r="W20" s="36">
        <v>1380000</v>
      </c>
      <c r="X20" s="36">
        <v>955707</v>
      </c>
      <c r="Y20" s="36">
        <v>26585831.026469998</v>
      </c>
      <c r="Z20" s="35">
        <v>0</v>
      </c>
      <c r="AA20" s="35">
        <v>3</v>
      </c>
      <c r="AB20" s="35">
        <v>-15</v>
      </c>
      <c r="AC20" s="35">
        <v>1</v>
      </c>
      <c r="AD20" s="35">
        <v>2</v>
      </c>
      <c r="AE20" s="35">
        <v>3</v>
      </c>
      <c r="AF20" s="36">
        <v>32229.158369489996</v>
      </c>
      <c r="AG20" s="36">
        <v>12071.56589235</v>
      </c>
      <c r="AH20" s="36">
        <v>44300.724261839998</v>
      </c>
      <c r="AI20" s="36">
        <v>14514.265134119998</v>
      </c>
      <c r="AJ20" s="36">
        <v>10159.985593883997</v>
      </c>
      <c r="AK20" s="36">
        <v>26585.831026469998</v>
      </c>
      <c r="AL20" s="36">
        <v>22231.551486233999</v>
      </c>
      <c r="AM20" s="36">
        <v>54460.709855723995</v>
      </c>
      <c r="AN20" s="38">
        <v>0.18655624615983868</v>
      </c>
      <c r="AO20" s="36">
        <v>1970.9999999999998</v>
      </c>
      <c r="AP20" s="36">
        <v>2660.85</v>
      </c>
      <c r="AQ20" s="36">
        <v>57121.559855723994</v>
      </c>
      <c r="AR20" s="36">
        <v>58814.989395959994</v>
      </c>
      <c r="AS20" s="38">
        <v>0.24677833462496523</v>
      </c>
      <c r="AT20" s="38">
        <v>0.45202475252501162</v>
      </c>
      <c r="AU20" s="36">
        <v>77.637241095890417</v>
      </c>
      <c r="AV20" s="36">
        <v>28337.593000000001</v>
      </c>
      <c r="AW20" s="36">
        <v>-3891.5653694899956</v>
      </c>
      <c r="AX20" s="38">
        <v>-6.812778536369106E-2</v>
      </c>
      <c r="AY20" s="38">
        <v>-0.12074672645420299</v>
      </c>
      <c r="AZ20" s="36">
        <v>25872.541098990128</v>
      </c>
      <c r="BA20" s="36">
        <v>9690.6683413320261</v>
      </c>
      <c r="BB20" s="36">
        <v>14024.580331349453</v>
      </c>
      <c r="BC20" s="36">
        <v>54460.709855723995</v>
      </c>
      <c r="BD20" s="38">
        <v>0.28282325943394598</v>
      </c>
      <c r="BE20" s="38">
        <v>0.24552166234207079</v>
      </c>
      <c r="BF20" s="36">
        <v>12071.56589235</v>
      </c>
      <c r="BG20" s="36">
        <v>10159.985593883997</v>
      </c>
      <c r="BH20" s="36">
        <v>-3891.5653694899956</v>
      </c>
    </row>
    <row r="21" spans="2:60" x14ac:dyDescent="0.2">
      <c r="B21" s="35">
        <v>2018</v>
      </c>
      <c r="C21" s="36">
        <v>8589.2000000000007</v>
      </c>
      <c r="D21" s="36">
        <v>16.559999999999999</v>
      </c>
      <c r="E21" s="36">
        <v>72.233999999999995</v>
      </c>
      <c r="F21" s="36">
        <v>608522133</v>
      </c>
      <c r="G21" s="36">
        <v>138.4</v>
      </c>
      <c r="H21" s="36">
        <v>99.971855999999988</v>
      </c>
      <c r="I21" s="36">
        <v>85867826.555520013</v>
      </c>
      <c r="J21" s="36">
        <v>32327345</v>
      </c>
      <c r="K21" s="36">
        <v>31587109</v>
      </c>
      <c r="L21" s="36">
        <v>20000</v>
      </c>
      <c r="M21" s="36">
        <v>720236</v>
      </c>
      <c r="N21" s="36">
        <v>9232517</v>
      </c>
      <c r="O21" s="36">
        <v>23094828</v>
      </c>
      <c r="P21" s="36">
        <v>1775332.5630000001</v>
      </c>
      <c r="Q21" s="36">
        <v>34102677.563000001</v>
      </c>
      <c r="R21" s="36">
        <v>28502085</v>
      </c>
      <c r="S21" s="36">
        <v>21430704.306000002</v>
      </c>
      <c r="T21" s="36">
        <v>7071380.6939999983</v>
      </c>
      <c r="U21" s="37">
        <v>0.34690605429103671</v>
      </c>
      <c r="V21" s="38">
        <v>0.64500000000000002</v>
      </c>
      <c r="W21" s="36">
        <v>1689223.6839999999</v>
      </c>
      <c r="X21" s="36">
        <v>1079320</v>
      </c>
      <c r="Y21" s="36">
        <v>30338040.047149997</v>
      </c>
      <c r="Z21" s="35" t="s">
        <v>65</v>
      </c>
      <c r="AA21" s="35" t="s">
        <v>65</v>
      </c>
      <c r="AB21" s="35">
        <v>2</v>
      </c>
      <c r="AC21" s="35">
        <v>2</v>
      </c>
      <c r="AD21" s="35">
        <v>2</v>
      </c>
      <c r="AE21" s="35">
        <v>4</v>
      </c>
      <c r="AF21" s="36">
        <v>27996.798861259998</v>
      </c>
      <c r="AG21" s="36">
        <v>10214.283496050002</v>
      </c>
      <c r="AH21" s="36">
        <v>38211.082357309999</v>
      </c>
      <c r="AI21" s="36">
        <v>20123.756551099996</v>
      </c>
      <c r="AJ21" s="36">
        <v>14086.629585769997</v>
      </c>
      <c r="AK21" s="36">
        <v>30338.040047149996</v>
      </c>
      <c r="AL21" s="36">
        <v>24300.913081819999</v>
      </c>
      <c r="AM21" s="36">
        <v>52297.711943079994</v>
      </c>
      <c r="AN21" s="38">
        <v>0.26935460582102833</v>
      </c>
      <c r="AO21" s="36">
        <v>2211.8518518518517</v>
      </c>
      <c r="AP21" s="36">
        <v>2986</v>
      </c>
      <c r="AQ21" s="36">
        <v>55283.711943079994</v>
      </c>
      <c r="AR21" s="36">
        <v>58334.838908409991</v>
      </c>
      <c r="AS21" s="38">
        <v>0.34496978011194618</v>
      </c>
      <c r="AT21" s="38">
        <v>0.52006726366010814</v>
      </c>
      <c r="AU21" s="36">
        <v>71.263539726027389</v>
      </c>
      <c r="AV21" s="36">
        <v>26011.191999999999</v>
      </c>
      <c r="AW21" s="36">
        <v>-1985.6068612599993</v>
      </c>
      <c r="AX21" s="38">
        <v>-3.5916670416494038E-2</v>
      </c>
      <c r="AY21" s="38">
        <v>-7.0922639088125974E-2</v>
      </c>
      <c r="AZ21" s="36">
        <v>31125.271419677763</v>
      </c>
      <c r="BA21" s="36">
        <v>22805.110708206292</v>
      </c>
      <c r="BB21" s="36">
        <v>8320.1607114714716</v>
      </c>
      <c r="BC21" s="36">
        <v>52297.711943079994</v>
      </c>
      <c r="BD21" s="38">
        <v>0.38776116823011236</v>
      </c>
      <c r="BE21" s="38">
        <v>0.15049931379495454</v>
      </c>
      <c r="BF21" s="36">
        <v>10214.283496050002</v>
      </c>
      <c r="BG21" s="36">
        <v>14086.629585769997</v>
      </c>
      <c r="BH21" s="36">
        <v>-1985.6068612599993</v>
      </c>
    </row>
    <row r="22" spans="2:60" x14ac:dyDescent="0.2">
      <c r="B22" s="35">
        <v>2019</v>
      </c>
      <c r="C22" s="36">
        <v>8442.02</v>
      </c>
      <c r="D22" s="36">
        <v>17</v>
      </c>
      <c r="E22" s="36">
        <v>76.132999999999996</v>
      </c>
      <c r="F22" s="36">
        <v>654082020</v>
      </c>
      <c r="G22" s="36">
        <v>139.30000000000001</v>
      </c>
      <c r="H22" s="36">
        <v>106.053269</v>
      </c>
      <c r="I22" s="36">
        <v>89530381.796338007</v>
      </c>
      <c r="J22" s="36">
        <v>36034088</v>
      </c>
      <c r="K22" s="36">
        <v>34683925</v>
      </c>
      <c r="L22" s="36">
        <v>20000</v>
      </c>
      <c r="M22" s="36">
        <v>1330163</v>
      </c>
      <c r="N22" s="36">
        <v>10724923</v>
      </c>
      <c r="O22" s="36">
        <v>25309165</v>
      </c>
      <c r="P22" s="36">
        <v>1457601.8359999999</v>
      </c>
      <c r="Q22" s="36">
        <v>37491689.836000003</v>
      </c>
      <c r="R22" s="36">
        <v>29951239</v>
      </c>
      <c r="S22" s="36">
        <v>18380896.348999999</v>
      </c>
      <c r="T22" s="36">
        <v>11570342.651000001</v>
      </c>
      <c r="U22" s="37">
        <v>0.31831686456968888</v>
      </c>
      <c r="V22" s="38">
        <v>0.65070209453396</v>
      </c>
      <c r="W22" s="36">
        <v>1983801.14</v>
      </c>
      <c r="X22" s="36">
        <v>1097109</v>
      </c>
      <c r="Y22" s="36">
        <v>33800493.999999993</v>
      </c>
      <c r="Z22" s="35" t="s">
        <v>65</v>
      </c>
      <c r="AA22" s="35">
        <v>1</v>
      </c>
      <c r="AB22" s="35">
        <v>3</v>
      </c>
      <c r="AC22" s="35">
        <v>2</v>
      </c>
      <c r="AD22" s="35">
        <v>2</v>
      </c>
      <c r="AE22" s="35">
        <v>4</v>
      </c>
      <c r="AF22" s="36">
        <v>27860.476842099997</v>
      </c>
      <c r="AG22" s="36">
        <v>10553.620999999999</v>
      </c>
      <c r="AH22" s="36">
        <v>38414.097842099996</v>
      </c>
      <c r="AI22" s="36">
        <v>23246.872999999992</v>
      </c>
      <c r="AJ22" s="36">
        <v>16272.811099999994</v>
      </c>
      <c r="AK22" s="36">
        <v>33800.493999999992</v>
      </c>
      <c r="AL22" s="36">
        <v>26826.432099999991</v>
      </c>
      <c r="AM22" s="36">
        <v>54686.908942099988</v>
      </c>
      <c r="AN22" s="38">
        <v>0.29756319043793289</v>
      </c>
      <c r="AO22" s="36">
        <v>2284.59</v>
      </c>
      <c r="AP22" s="36">
        <v>3084.1965000000005</v>
      </c>
      <c r="AQ22" s="36">
        <v>57771.105442099986</v>
      </c>
      <c r="AR22" s="36">
        <v>61660.970842099989</v>
      </c>
      <c r="AS22" s="38">
        <v>0.3770111414484546</v>
      </c>
      <c r="AT22" s="38">
        <v>0.5481667501887949</v>
      </c>
      <c r="AU22" s="36">
        <v>69.574145205479454</v>
      </c>
      <c r="AV22" s="36">
        <v>25394.562999999998</v>
      </c>
      <c r="AW22" s="36">
        <v>-2465.9138420999989</v>
      </c>
      <c r="AX22" s="38">
        <v>-4.2684207325259078E-2</v>
      </c>
      <c r="AY22" s="38">
        <v>-8.8509391137690574E-2</v>
      </c>
      <c r="AZ22" s="36">
        <v>31938.53517162447</v>
      </c>
      <c r="BA22" s="36">
        <v>23163.965041616491</v>
      </c>
      <c r="BB22" s="36">
        <v>8774.5701300079782</v>
      </c>
      <c r="BC22" s="36">
        <v>54686.908942099988</v>
      </c>
      <c r="BD22" s="38">
        <v>0.4173933646886962</v>
      </c>
      <c r="BE22" s="38">
        <v>0.15188510004888392</v>
      </c>
      <c r="BF22" s="36">
        <v>10553.620999999999</v>
      </c>
      <c r="BG22" s="36">
        <v>16272.811099999994</v>
      </c>
      <c r="BH22" s="36">
        <v>-2465.9138420999989</v>
      </c>
    </row>
    <row r="23" spans="2:60" x14ac:dyDescent="0.2">
      <c r="B23" s="35">
        <v>2020</v>
      </c>
      <c r="C23" s="36">
        <v>8616.130000000001</v>
      </c>
      <c r="D23" s="36">
        <v>17</v>
      </c>
      <c r="E23" s="36">
        <v>75.965000000000003</v>
      </c>
      <c r="F23" s="36">
        <v>662685585</v>
      </c>
      <c r="G23" s="36">
        <v>144.1</v>
      </c>
      <c r="H23" s="36">
        <v>109.46556500000001</v>
      </c>
      <c r="I23" s="36">
        <v>94316953.856345013</v>
      </c>
      <c r="J23" s="36">
        <v>32616490</v>
      </c>
      <c r="K23" s="36">
        <v>30166337</v>
      </c>
      <c r="L23" s="36">
        <v>20000</v>
      </c>
      <c r="M23" s="36">
        <v>2430153</v>
      </c>
      <c r="N23" s="36">
        <v>9997608</v>
      </c>
      <c r="O23" s="36">
        <v>22618882</v>
      </c>
      <c r="P23" s="36">
        <v>1009846.022</v>
      </c>
      <c r="Q23" s="36">
        <v>33626336.022</v>
      </c>
      <c r="R23" s="36">
        <v>41517871</v>
      </c>
      <c r="S23" s="36">
        <v>31552907.734000001</v>
      </c>
      <c r="T23" s="36">
        <v>9964963.2660000008</v>
      </c>
      <c r="U23" s="37">
        <v>0.48909184857627341</v>
      </c>
      <c r="V23" s="38">
        <v>0.54083850257252897</v>
      </c>
      <c r="W23" s="36">
        <v>2730419.3</v>
      </c>
      <c r="X23" s="36">
        <v>1430195</v>
      </c>
      <c r="Y23" s="36">
        <v>29612796.892339543</v>
      </c>
      <c r="Z23" s="35" t="s">
        <v>7</v>
      </c>
      <c r="AA23" s="35">
        <v>3</v>
      </c>
      <c r="AB23" s="35">
        <v>1</v>
      </c>
      <c r="AC23" s="35">
        <v>2</v>
      </c>
      <c r="AD23" s="35">
        <v>4</v>
      </c>
      <c r="AE23" s="35">
        <v>6</v>
      </c>
      <c r="AF23" s="36">
        <v>26151.23834118</v>
      </c>
      <c r="AG23" s="36">
        <v>9778.43</v>
      </c>
      <c r="AH23" s="36">
        <v>35929.668341180004</v>
      </c>
      <c r="AI23" s="36">
        <v>19834.366892339542</v>
      </c>
      <c r="AJ23" s="36">
        <v>13884.056824637679</v>
      </c>
      <c r="AK23" s="36">
        <v>29612.796892339542</v>
      </c>
      <c r="AL23" s="36">
        <v>23662.486824637679</v>
      </c>
      <c r="AM23" s="36">
        <v>49813.725165817683</v>
      </c>
      <c r="AN23" s="38">
        <v>0.27871950508461385</v>
      </c>
      <c r="AO23" s="36">
        <v>1879.7500000000002</v>
      </c>
      <c r="AP23" s="36">
        <v>2537.6625000000004</v>
      </c>
      <c r="AQ23" s="36">
        <v>52351.387665817681</v>
      </c>
      <c r="AR23" s="36">
        <v>55764.035233519542</v>
      </c>
      <c r="AS23" s="38">
        <v>0.35568385267099861</v>
      </c>
      <c r="AT23" s="38">
        <v>0.53103755437230993</v>
      </c>
      <c r="AU23" s="36">
        <v>64.512980821917807</v>
      </c>
      <c r="AV23" s="36">
        <v>23547.238000000001</v>
      </c>
      <c r="AW23" s="36">
        <v>-2604.0003411799989</v>
      </c>
      <c r="AX23" s="38">
        <v>-4.9740808358366688E-2</v>
      </c>
      <c r="AY23" s="38">
        <v>-9.9574647563802549E-2</v>
      </c>
      <c r="AZ23" s="36">
        <v>30077.576210481853</v>
      </c>
      <c r="BA23" s="36">
        <v>21892.028597520413</v>
      </c>
      <c r="BB23" s="36">
        <v>8185.547612961439</v>
      </c>
      <c r="BC23" s="36">
        <v>49813.725165817683</v>
      </c>
      <c r="BD23" s="38">
        <v>0.39401329304268146</v>
      </c>
      <c r="BE23" s="38">
        <v>0.15635779638189248</v>
      </c>
      <c r="BF23" s="36">
        <v>9778.43</v>
      </c>
      <c r="BG23" s="36">
        <v>13884.056824637679</v>
      </c>
      <c r="BH23" s="36">
        <v>-2604.0003411799989</v>
      </c>
    </row>
    <row r="24" spans="2:60" x14ac:dyDescent="0.2">
      <c r="B24" s="35">
        <v>2021</v>
      </c>
      <c r="C24" s="36">
        <v>8325.7393766607493</v>
      </c>
      <c r="D24" s="36">
        <v>16.560000000000002</v>
      </c>
      <c r="E24" s="36">
        <v>72.064325553545245</v>
      </c>
      <c r="F24" s="36">
        <v>599988792.91365111</v>
      </c>
      <c r="G24" s="36">
        <v>141.31204444663385</v>
      </c>
      <c r="H24" s="36">
        <v>101.83557175639277</v>
      </c>
      <c r="I24" s="36">
        <v>84785642.971696049</v>
      </c>
      <c r="J24" s="36">
        <v>30693704.756903086</v>
      </c>
      <c r="K24" s="36">
        <v>27271299.480772067</v>
      </c>
      <c r="L24" s="36">
        <v>23949.809665267698</v>
      </c>
      <c r="M24" s="36">
        <v>3398455.4664657535</v>
      </c>
      <c r="N24" s="36">
        <v>11171121.985728541</v>
      </c>
      <c r="O24" s="36">
        <v>19522582.771174546</v>
      </c>
      <c r="P24" s="36">
        <v>650000</v>
      </c>
      <c r="Q24" s="36">
        <v>31343704.756903086</v>
      </c>
      <c r="R24" s="36">
        <v>37000000</v>
      </c>
      <c r="S24" s="36">
        <v>26489668</v>
      </c>
      <c r="T24" s="36">
        <v>10510332</v>
      </c>
      <c r="U24" s="37">
        <v>0.402162720773378</v>
      </c>
      <c r="V24" s="38">
        <v>0.543286827311945</v>
      </c>
      <c r="W24" s="36">
        <v>2000000</v>
      </c>
      <c r="X24" s="36">
        <v>1329488.0394920541</v>
      </c>
      <c r="Y24" s="36">
        <v>28014216.717411038</v>
      </c>
      <c r="Z24" s="35">
        <v>0</v>
      </c>
      <c r="AA24" s="35">
        <v>0</v>
      </c>
      <c r="AB24" s="35">
        <v>-1</v>
      </c>
      <c r="AC24" s="35">
        <v>1</v>
      </c>
      <c r="AD24" s="35">
        <v>2</v>
      </c>
      <c r="AE24" s="35">
        <v>3</v>
      </c>
      <c r="AF24" s="36">
        <v>28876.719182987621</v>
      </c>
      <c r="AG24" s="36">
        <v>10680.430382748846</v>
      </c>
      <c r="AH24" s="36">
        <v>39557.149565736465</v>
      </c>
      <c r="AI24" s="36">
        <v>17333.786334662189</v>
      </c>
      <c r="AJ24" s="36">
        <v>12133.650434263531</v>
      </c>
      <c r="AK24" s="36">
        <v>28014.216717411036</v>
      </c>
      <c r="AL24" s="36">
        <v>22814.080817012378</v>
      </c>
      <c r="AM24" s="36">
        <v>51690.799999999996</v>
      </c>
      <c r="AN24" s="38">
        <v>0.23473520305863968</v>
      </c>
      <c r="AO24" s="36">
        <v>1979.7500000000002</v>
      </c>
      <c r="AP24" s="36">
        <v>2672.6625000000004</v>
      </c>
      <c r="AQ24" s="36">
        <v>54363.462499999994</v>
      </c>
      <c r="AR24" s="36">
        <v>56890.935900398661</v>
      </c>
      <c r="AS24" s="38">
        <v>0.3046844995661378</v>
      </c>
      <c r="AT24" s="38">
        <v>0.49241968468328057</v>
      </c>
      <c r="AU24" s="36">
        <v>67.630395280450728</v>
      </c>
      <c r="AV24" s="36">
        <v>24685.094277364515</v>
      </c>
      <c r="AW24" s="36">
        <v>-4191.6249056231063</v>
      </c>
      <c r="AX24" s="38">
        <v>-7.7103714753693375E-2</v>
      </c>
      <c r="AY24" s="38">
        <v>-0.14515585648983811</v>
      </c>
      <c r="AZ24" s="36">
        <v>24890.561099338356</v>
      </c>
      <c r="BA24" s="36">
        <v>9206.0979408511739</v>
      </c>
      <c r="BB24" s="36">
        <v>17115.49691701007</v>
      </c>
      <c r="BC24" s="36">
        <v>46077.506882096583</v>
      </c>
      <c r="BD24" s="38">
        <v>0.33420770122066901</v>
      </c>
      <c r="BE24" s="38">
        <v>0.31483456222108869</v>
      </c>
      <c r="BF24" s="36">
        <v>10680.430382748846</v>
      </c>
      <c r="BG24" s="36">
        <v>12133.650434263531</v>
      </c>
      <c r="BH24" s="36">
        <v>4191.6249056231063</v>
      </c>
    </row>
    <row r="25" spans="2:60" x14ac:dyDescent="0.2">
      <c r="B25" s="35">
        <v>2022</v>
      </c>
      <c r="C25" s="36">
        <v>8499.1482567403127</v>
      </c>
      <c r="D25" s="36">
        <v>16.560000000000002</v>
      </c>
      <c r="E25" s="36">
        <v>73.793346613926175</v>
      </c>
      <c r="F25" s="36">
        <v>627180593.23278427</v>
      </c>
      <c r="G25" s="36">
        <v>139.09264933913389</v>
      </c>
      <c r="H25" s="36">
        <v>102.64112084131997</v>
      </c>
      <c r="I25" s="36">
        <v>87236210.326837644</v>
      </c>
      <c r="J25" s="36">
        <v>31628876.055438243</v>
      </c>
      <c r="K25" s="36">
        <v>27905087.504311349</v>
      </c>
      <c r="L25" s="36">
        <v>28943.084661139917</v>
      </c>
      <c r="M25" s="36">
        <v>3694845.4664657535</v>
      </c>
      <c r="N25" s="36">
        <v>11173463.916894529</v>
      </c>
      <c r="O25" s="36">
        <v>20455412.13854371</v>
      </c>
      <c r="P25" s="36">
        <v>1100000</v>
      </c>
      <c r="Q25" s="36">
        <v>32728876.055438243</v>
      </c>
      <c r="R25" s="36">
        <v>38415611.958473332</v>
      </c>
      <c r="S25" s="36">
        <v>27336012.741473328</v>
      </c>
      <c r="T25" s="36">
        <v>11079599.217000002</v>
      </c>
      <c r="U25" s="37">
        <v>0.40700000000000003</v>
      </c>
      <c r="V25" s="38">
        <v>0.53913354671607872</v>
      </c>
      <c r="W25" s="36">
        <v>2200000</v>
      </c>
      <c r="X25" s="36">
        <v>1135013.3204204671</v>
      </c>
      <c r="Y25" s="36">
        <v>29393862.735017769</v>
      </c>
      <c r="Z25" s="35">
        <v>1</v>
      </c>
      <c r="AA25" s="35">
        <v>1</v>
      </c>
      <c r="AB25" s="35">
        <v>-1</v>
      </c>
      <c r="AC25" s="35">
        <v>0</v>
      </c>
      <c r="AD25" s="35">
        <v>4</v>
      </c>
      <c r="AE25" s="35">
        <v>4</v>
      </c>
      <c r="AF25" s="36">
        <v>28604.625530988975</v>
      </c>
      <c r="AG25" s="36">
        <v>10579.79300461236</v>
      </c>
      <c r="AH25" s="36">
        <v>39184.418535601333</v>
      </c>
      <c r="AI25" s="36">
        <v>18814.069730405412</v>
      </c>
      <c r="AJ25" s="36">
        <v>13169.848811283788</v>
      </c>
      <c r="AK25" s="36">
        <v>29393.86273501777</v>
      </c>
      <c r="AL25" s="36">
        <v>23749.641815896146</v>
      </c>
      <c r="AM25" s="36">
        <v>52354.267346885121</v>
      </c>
      <c r="AN25" s="38">
        <v>0.25155253771433672</v>
      </c>
      <c r="AO25" s="36">
        <v>2099.1095697023147</v>
      </c>
      <c r="AP25" s="36">
        <v>2833.797919098125</v>
      </c>
      <c r="AQ25" s="36">
        <v>55188.065265983249</v>
      </c>
      <c r="AR25" s="36">
        <v>57998.488266006745</v>
      </c>
      <c r="AS25" s="38">
        <v>0.32438896759025437</v>
      </c>
      <c r="AT25" s="38">
        <v>0.50680394634088566</v>
      </c>
      <c r="AU25" s="36">
        <v>68.724890726782874</v>
      </c>
      <c r="AV25" s="36">
        <v>25084.58511527575</v>
      </c>
      <c r="AW25" s="36">
        <v>-3520.0404157132252</v>
      </c>
      <c r="AX25" s="38">
        <v>-6.37826384880157E-2</v>
      </c>
      <c r="AY25" s="38">
        <v>-0.1230584337452616</v>
      </c>
      <c r="AZ25" s="36">
        <v>25181.961879098137</v>
      </c>
      <c r="BA25" s="36">
        <v>9313.8763114472549</v>
      </c>
      <c r="BB25" s="36">
        <v>18609.890940235866</v>
      </c>
      <c r="BC25" s="36">
        <v>47522.761848710499</v>
      </c>
      <c r="BD25" s="38">
        <v>0.35043094680813175</v>
      </c>
      <c r="BE25" s="38">
        <v>0.33720861295905236</v>
      </c>
      <c r="BF25" s="36">
        <v>10579.79300461236</v>
      </c>
      <c r="BG25" s="36">
        <v>13169.848811283788</v>
      </c>
      <c r="BH25" s="36">
        <v>3520.0404157132252</v>
      </c>
    </row>
    <row r="26" spans="2:60" x14ac:dyDescent="0.2">
      <c r="B26" s="35">
        <v>2023</v>
      </c>
      <c r="C26" s="36">
        <v>8646.1207663222613</v>
      </c>
      <c r="D26" s="36">
        <v>16.560000000000006</v>
      </c>
      <c r="E26" s="36">
        <v>75.010232507140557</v>
      </c>
      <c r="F26" s="36">
        <v>648547528.96664906</v>
      </c>
      <c r="G26" s="36">
        <v>139.2720953476454</v>
      </c>
      <c r="H26" s="36">
        <v>104.46832253783531</v>
      </c>
      <c r="I26" s="36">
        <v>90324573.291722968</v>
      </c>
      <c r="J26" s="36">
        <v>34179540.274224192</v>
      </c>
      <c r="K26" s="36">
        <v>29289972.710425224</v>
      </c>
      <c r="L26" s="36">
        <v>38001.65760718505</v>
      </c>
      <c r="M26" s="36">
        <v>4851565.9061917793</v>
      </c>
      <c r="N26" s="36">
        <v>10664471.879529141</v>
      </c>
      <c r="O26" s="36">
        <v>23515068.394695044</v>
      </c>
      <c r="P26" s="36">
        <v>1000000</v>
      </c>
      <c r="Q26" s="36">
        <v>35179540.274224192</v>
      </c>
      <c r="R26" s="36">
        <v>39263671.011740692</v>
      </c>
      <c r="S26" s="36">
        <v>28110674.599340688</v>
      </c>
      <c r="T26" s="36">
        <v>11152996.412400002</v>
      </c>
      <c r="U26" s="37">
        <v>0.40992534121732871</v>
      </c>
      <c r="V26" s="38">
        <v>0.54506524596211026</v>
      </c>
      <c r="W26" s="36">
        <v>2149999.9999999995</v>
      </c>
      <c r="X26" s="36">
        <v>1126951.1031478972</v>
      </c>
      <c r="Y26" s="36">
        <v>31902589.171076287</v>
      </c>
      <c r="Z26" s="35">
        <v>1</v>
      </c>
      <c r="AA26" s="35">
        <v>2</v>
      </c>
      <c r="AB26" s="35">
        <v>-1</v>
      </c>
      <c r="AC26" s="35">
        <v>2</v>
      </c>
      <c r="AD26" s="35">
        <v>5</v>
      </c>
      <c r="AE26" s="35">
        <v>7</v>
      </c>
      <c r="AF26" s="36">
        <v>27061.115423324449</v>
      </c>
      <c r="AG26" s="36">
        <v>10008.905704517263</v>
      </c>
      <c r="AH26" s="36">
        <v>37070.021127841712</v>
      </c>
      <c r="AI26" s="36">
        <v>21893.683466559025</v>
      </c>
      <c r="AJ26" s="36">
        <v>15325.578426591317</v>
      </c>
      <c r="AK26" s="36">
        <v>31902.589171076288</v>
      </c>
      <c r="AL26" s="36">
        <v>25334.48413110858</v>
      </c>
      <c r="AM26" s="36">
        <v>52395.599554433029</v>
      </c>
      <c r="AN26" s="38">
        <v>0.29249743407687884</v>
      </c>
      <c r="AO26" s="36">
        <v>2218.4691394046295</v>
      </c>
      <c r="AP26" s="36">
        <v>2994.9333381962501</v>
      </c>
      <c r="AQ26" s="36">
        <v>55390.532892629279</v>
      </c>
      <c r="AR26" s="36">
        <v>58963.70459440074</v>
      </c>
      <c r="AS26" s="38">
        <v>0.37130780057259283</v>
      </c>
      <c r="AT26" s="38">
        <v>0.54105469441799281</v>
      </c>
      <c r="AU26" s="36">
        <v>69.600603353424503</v>
      </c>
      <c r="AV26" s="36">
        <v>25404.220223999942</v>
      </c>
      <c r="AW26" s="36">
        <v>-1656.8951993245064</v>
      </c>
      <c r="AX26" s="38">
        <v>-2.9912967303208353E-2</v>
      </c>
      <c r="AY26" s="38">
        <v>-6.12278974242281E-2</v>
      </c>
      <c r="AZ26" s="36">
        <v>24186.647801479525</v>
      </c>
      <c r="BA26" s="36">
        <v>8945.7464471225649</v>
      </c>
      <c r="BB26" s="36">
        <v>21715.595125635773</v>
      </c>
      <c r="BC26" s="36">
        <v>48333.310836547127</v>
      </c>
      <c r="BD26" s="38">
        <v>0.39592326671204481</v>
      </c>
      <c r="BE26" s="38">
        <v>0.3920452465718276</v>
      </c>
      <c r="BF26" s="36">
        <v>10008.905704517263</v>
      </c>
      <c r="BG26" s="36">
        <v>15325.578426591317</v>
      </c>
      <c r="BH26" s="36">
        <v>1656.8951993245064</v>
      </c>
    </row>
    <row r="27" spans="2:60" x14ac:dyDescent="0.2">
      <c r="B27" s="35">
        <v>2024</v>
      </c>
      <c r="C27" s="36">
        <v>8771.0297363373575</v>
      </c>
      <c r="D27" s="36">
        <v>20.893994198259765</v>
      </c>
      <c r="E27" s="36">
        <v>76.057788321138929</v>
      </c>
      <c r="F27" s="36">
        <v>667105123.04476178</v>
      </c>
      <c r="G27" s="36">
        <v>139.50299143341161</v>
      </c>
      <c r="H27" s="36">
        <v>106.10288992608076</v>
      </c>
      <c r="I27" s="36">
        <v>93063160.265298396</v>
      </c>
      <c r="J27" s="36">
        <v>36076190.081381083</v>
      </c>
      <c r="K27" s="36">
        <v>30272746.869989175</v>
      </c>
      <c r="L27" s="36">
        <v>50364.223008348294</v>
      </c>
      <c r="M27" s="36">
        <v>5753078.9883835604</v>
      </c>
      <c r="N27" s="36">
        <v>10247260.717396978</v>
      </c>
      <c r="O27" s="36">
        <v>25828929.363984104</v>
      </c>
      <c r="P27" s="36">
        <v>1000000</v>
      </c>
      <c r="Q27" s="36">
        <v>37076190.081381083</v>
      </c>
      <c r="R27" s="36">
        <v>40400996.070990428</v>
      </c>
      <c r="S27" s="36">
        <v>29177457.681790426</v>
      </c>
      <c r="T27" s="36">
        <v>11223538.3892</v>
      </c>
      <c r="U27" s="37">
        <v>0.41673042090303258</v>
      </c>
      <c r="V27" s="38">
        <v>0.54566268405757146</v>
      </c>
      <c r="W27" s="36">
        <v>2162499.9999999995</v>
      </c>
      <c r="X27" s="36">
        <v>1133605.155487647</v>
      </c>
      <c r="Y27" s="36">
        <v>33780084.925893441</v>
      </c>
      <c r="Z27" s="35">
        <v>1</v>
      </c>
      <c r="AA27" s="35">
        <v>3</v>
      </c>
      <c r="AB27" s="35">
        <v>-1</v>
      </c>
      <c r="AC27" s="35">
        <v>1</v>
      </c>
      <c r="AD27" s="35">
        <v>5</v>
      </c>
      <c r="AE27" s="35">
        <v>6</v>
      </c>
      <c r="AF27" s="36">
        <v>25907.729340158727</v>
      </c>
      <c r="AG27" s="36">
        <v>9582.3108518395293</v>
      </c>
      <c r="AH27" s="36">
        <v>35490.040191998254</v>
      </c>
      <c r="AI27" s="36">
        <v>24197.774074053908</v>
      </c>
      <c r="AJ27" s="36">
        <v>16938.441851837735</v>
      </c>
      <c r="AK27" s="36">
        <v>33780.08492589344</v>
      </c>
      <c r="AL27" s="36">
        <v>26520.752703677266</v>
      </c>
      <c r="AM27" s="36">
        <v>52428.482043835989</v>
      </c>
      <c r="AN27" s="38">
        <v>0.32307709839234583</v>
      </c>
      <c r="AO27" s="36">
        <v>2294.4673004746987</v>
      </c>
      <c r="AP27" s="36">
        <v>3097.5308556408436</v>
      </c>
      <c r="AQ27" s="36">
        <v>55526.012899476831</v>
      </c>
      <c r="AR27" s="36">
        <v>59687.81426605217</v>
      </c>
      <c r="AS27" s="38">
        <v>0.40540559864019932</v>
      </c>
      <c r="AT27" s="38">
        <v>0.5659460870073455</v>
      </c>
      <c r="AU27" s="36">
        <v>69.182968169862875</v>
      </c>
      <c r="AV27" s="36">
        <v>25251.783381999951</v>
      </c>
      <c r="AW27" s="36">
        <v>-655.94595815877619</v>
      </c>
      <c r="AX27" s="38">
        <v>-1.1813309184404928E-2</v>
      </c>
      <c r="AY27" s="38">
        <v>-2.5318542954747322E-2</v>
      </c>
      <c r="AZ27" s="36">
        <v>23442.11952010262</v>
      </c>
      <c r="BA27" s="36">
        <v>8670.3729731886415</v>
      </c>
      <c r="BB27" s="36">
        <v>24052.231340899336</v>
      </c>
      <c r="BC27" s="36">
        <v>48949.054431920798</v>
      </c>
      <c r="BD27" s="38">
        <v>0.42824445130196476</v>
      </c>
      <c r="BE27" s="38">
        <v>0.43317051026953812</v>
      </c>
      <c r="BF27" s="36">
        <v>9582.3108518395293</v>
      </c>
      <c r="BG27" s="36">
        <v>16938.441851837735</v>
      </c>
      <c r="BH27" s="36">
        <v>655.94595815877619</v>
      </c>
    </row>
    <row r="28" spans="2:60" x14ac:dyDescent="0.2">
      <c r="B28" s="35">
        <v>2025</v>
      </c>
      <c r="C28" s="36">
        <v>8901.1277268880749</v>
      </c>
      <c r="D28" s="36">
        <v>26.362258065030957</v>
      </c>
      <c r="E28" s="36">
        <v>77.221698933847293</v>
      </c>
      <c r="F28" s="36">
        <v>687360205.49747145</v>
      </c>
      <c r="G28" s="36">
        <v>139.7273112139049</v>
      </c>
      <c r="H28" s="36">
        <v>107.89980359396148</v>
      </c>
      <c r="I28" s="36">
        <v>96042993.349598825</v>
      </c>
      <c r="J28" s="36">
        <v>38114116.66827675</v>
      </c>
      <c r="K28" s="36">
        <v>31380355.479345016</v>
      </c>
      <c r="L28" s="36">
        <v>64455.803287900562</v>
      </c>
      <c r="M28" s="36">
        <v>6669305.3856438333</v>
      </c>
      <c r="N28" s="36">
        <v>9789446.7636290174</v>
      </c>
      <c r="O28" s="36">
        <v>28324669.904647738</v>
      </c>
      <c r="P28" s="36">
        <v>1000000</v>
      </c>
      <c r="Q28" s="36">
        <v>39114116.66827675</v>
      </c>
      <c r="R28" s="36">
        <v>41575907.073173754</v>
      </c>
      <c r="S28" s="36">
        <v>30284724.536373753</v>
      </c>
      <c r="T28" s="36">
        <v>11291182.536800001</v>
      </c>
      <c r="U28" s="37">
        <v>0.42364847020752427</v>
      </c>
      <c r="V28" s="38">
        <v>0.5469562142017258</v>
      </c>
      <c r="W28" s="36">
        <v>2174999.9999999995</v>
      </c>
      <c r="X28" s="36">
        <v>1140879.0973524936</v>
      </c>
      <c r="Y28" s="36">
        <v>35798237.57092426</v>
      </c>
      <c r="Z28" s="35">
        <v>0</v>
      </c>
      <c r="AA28" s="35">
        <v>2</v>
      </c>
      <c r="AB28" s="35">
        <v>0</v>
      </c>
      <c r="AC28" s="35">
        <v>1</v>
      </c>
      <c r="AD28" s="35">
        <v>4</v>
      </c>
      <c r="AE28" s="35">
        <v>5</v>
      </c>
      <c r="AF28" s="36">
        <v>24644.336109729356</v>
      </c>
      <c r="AG28" s="36">
        <v>9115.0284241464742</v>
      </c>
      <c r="AH28" s="36">
        <v>33759.364533875829</v>
      </c>
      <c r="AI28" s="36">
        <v>26683.209146777786</v>
      </c>
      <c r="AJ28" s="36">
        <v>18678.246402744448</v>
      </c>
      <c r="AK28" s="36">
        <v>35798.237570924262</v>
      </c>
      <c r="AL28" s="36">
        <v>27793.27482689092</v>
      </c>
      <c r="AM28" s="36">
        <v>52437.610936620273</v>
      </c>
      <c r="AN28" s="38">
        <v>0.35619941620376772</v>
      </c>
      <c r="AO28" s="36">
        <v>2352.0261370751127</v>
      </c>
      <c r="AP28" s="36">
        <v>3175.2352850514026</v>
      </c>
      <c r="AQ28" s="36">
        <v>55612.846221671673</v>
      </c>
      <c r="AR28" s="36">
        <v>60442.573680653615</v>
      </c>
      <c r="AS28" s="38">
        <v>0.44146381469057983</v>
      </c>
      <c r="AT28" s="38">
        <v>0.59226858472412336</v>
      </c>
      <c r="AU28" s="36">
        <v>68.695498255319507</v>
      </c>
      <c r="AV28" s="36">
        <v>25073.856863191621</v>
      </c>
      <c r="AW28" s="36">
        <v>429.52075346226411</v>
      </c>
      <c r="AX28" s="38">
        <v>7.7234089359534512E-3</v>
      </c>
      <c r="AY28" s="38">
        <v>1.7428781670149891E-2</v>
      </c>
      <c r="AZ28" s="36">
        <v>22518.972352443521</v>
      </c>
      <c r="BA28" s="36">
        <v>8328.9349796708902</v>
      </c>
      <c r="BB28" s="36">
        <v>26568.470300104153</v>
      </c>
      <c r="BC28" s="36">
        <v>49445.836542187317</v>
      </c>
      <c r="BD28" s="38">
        <v>0.46273330704157045</v>
      </c>
      <c r="BE28" s="38">
        <v>0.47773980483219236</v>
      </c>
      <c r="BF28" s="36">
        <v>9115.0284241464742</v>
      </c>
      <c r="BG28" s="36">
        <v>18678.246402744448</v>
      </c>
      <c r="BH28" s="36">
        <v>-429.52075346226411</v>
      </c>
    </row>
    <row r="29" spans="2:60" x14ac:dyDescent="0.2">
      <c r="B29" s="35">
        <v>2026</v>
      </c>
      <c r="C29" s="36">
        <v>9005.7619134416691</v>
      </c>
      <c r="D29" s="36">
        <v>33.261646561822673</v>
      </c>
      <c r="E29" s="36">
        <v>78.479224064768047</v>
      </c>
      <c r="F29" s="36">
        <v>706765207.07894289</v>
      </c>
      <c r="G29" s="36">
        <v>139.94368758736897</v>
      </c>
      <c r="H29" s="36">
        <v>109.8267201461903</v>
      </c>
      <c r="I29" s="36">
        <v>98907329.337077722</v>
      </c>
      <c r="J29" s="36">
        <v>40056566.153448232</v>
      </c>
      <c r="K29" s="36">
        <v>32419302.704460684</v>
      </c>
      <c r="L29" s="36">
        <v>96586.981151933418</v>
      </c>
      <c r="M29" s="36">
        <v>7540676.4678356145</v>
      </c>
      <c r="N29" s="36">
        <v>9545156.8273717295</v>
      </c>
      <c r="O29" s="36">
        <v>30511409.326076504</v>
      </c>
      <c r="P29" s="36">
        <v>1000000</v>
      </c>
      <c r="Q29" s="36">
        <v>41056566.153448232</v>
      </c>
      <c r="R29" s="36">
        <v>42732810.280674279</v>
      </c>
      <c r="S29" s="36">
        <v>31376962.945874281</v>
      </c>
      <c r="T29" s="36">
        <v>11355847.334800001</v>
      </c>
      <c r="U29" s="37">
        <v>0.43068136451439332</v>
      </c>
      <c r="V29" s="38">
        <v>0.54783482450600129</v>
      </c>
      <c r="W29" s="36">
        <v>2187499.9999999995</v>
      </c>
      <c r="X29" s="36">
        <v>1148203.6781000607</v>
      </c>
      <c r="Y29" s="36">
        <v>37720862.475348175</v>
      </c>
      <c r="Z29" s="35">
        <v>1</v>
      </c>
      <c r="AA29" s="35">
        <v>0</v>
      </c>
      <c r="AB29" s="35">
        <v>0</v>
      </c>
      <c r="AC29" s="35">
        <v>2</v>
      </c>
      <c r="AD29" s="35">
        <v>3</v>
      </c>
      <c r="AE29" s="35">
        <v>5</v>
      </c>
      <c r="AF29" s="36">
        <v>23958.233572368536</v>
      </c>
      <c r="AG29" s="36">
        <v>8861.2644719719265</v>
      </c>
      <c r="AH29" s="36">
        <v>32819.498044340464</v>
      </c>
      <c r="AI29" s="36">
        <v>28859.598003376246</v>
      </c>
      <c r="AJ29" s="36">
        <v>20201.718602363369</v>
      </c>
      <c r="AK29" s="36">
        <v>37720.862475348171</v>
      </c>
      <c r="AL29" s="36">
        <v>29062.983074335294</v>
      </c>
      <c r="AM29" s="36">
        <v>53021.216646703833</v>
      </c>
      <c r="AN29" s="38">
        <v>0.38101197746882048</v>
      </c>
      <c r="AO29" s="36">
        <v>2391.9069304658697</v>
      </c>
      <c r="AP29" s="36">
        <v>3229.0743561289241</v>
      </c>
      <c r="AQ29" s="36">
        <v>56250.291002832761</v>
      </c>
      <c r="AR29" s="36">
        <v>61679.09604771671</v>
      </c>
      <c r="AS29" s="38">
        <v>0.46789917253407276</v>
      </c>
      <c r="AT29" s="38">
        <v>0.61156639594987305</v>
      </c>
      <c r="AU29" s="36">
        <v>68.925694126562604</v>
      </c>
      <c r="AV29" s="36">
        <v>25157.87835619535</v>
      </c>
      <c r="AW29" s="36">
        <v>1199.6447838268141</v>
      </c>
      <c r="AX29" s="38">
        <v>2.1326908046865038E-2</v>
      </c>
      <c r="AY29" s="38">
        <v>5.0072338605563399E-2</v>
      </c>
      <c r="AZ29" s="36">
        <v>22090.477909972891</v>
      </c>
      <c r="BA29" s="36">
        <v>8170.4507338255917</v>
      </c>
      <c r="BB29" s="36">
        <v>28770.491320949164</v>
      </c>
      <c r="BC29" s="36">
        <v>50400.272568462897</v>
      </c>
      <c r="BD29" s="38">
        <v>0.48737589809173343</v>
      </c>
      <c r="BE29" s="38">
        <v>0.51147275521650692</v>
      </c>
      <c r="BF29" s="36">
        <v>8861.2644719719265</v>
      </c>
      <c r="BG29" s="36">
        <v>20201.718602363369</v>
      </c>
      <c r="BH29" s="36">
        <v>-1199.6447838268141</v>
      </c>
    </row>
    <row r="30" spans="2:60" x14ac:dyDescent="0.2">
      <c r="B30" s="35">
        <v>2027</v>
      </c>
      <c r="C30" s="36">
        <v>9108.3987374238295</v>
      </c>
      <c r="D30" s="36">
        <v>41.966705935222805</v>
      </c>
      <c r="E30" s="36">
        <v>79.960748577055497</v>
      </c>
      <c r="F30" s="36">
        <v>728314381.38271666</v>
      </c>
      <c r="G30" s="36">
        <v>140.1407692177018</v>
      </c>
      <c r="H30" s="36">
        <v>112.05760812811812</v>
      </c>
      <c r="I30" s="36">
        <v>102066537.63928854</v>
      </c>
      <c r="J30" s="36">
        <v>42254160.071332313</v>
      </c>
      <c r="K30" s="36">
        <v>33648680.70188202</v>
      </c>
      <c r="L30" s="36">
        <v>161943.74408043188</v>
      </c>
      <c r="M30" s="36">
        <v>8443535.6253698617</v>
      </c>
      <c r="N30" s="36">
        <v>9335788.9948899858</v>
      </c>
      <c r="O30" s="36">
        <v>32918371.076442324</v>
      </c>
      <c r="P30" s="36">
        <v>1000000</v>
      </c>
      <c r="Q30" s="36">
        <v>43254160.071332313</v>
      </c>
      <c r="R30" s="36">
        <v>43872156.782466128</v>
      </c>
      <c r="S30" s="36">
        <v>32454702.949666128</v>
      </c>
      <c r="T30" s="36">
        <v>11417453.832800001</v>
      </c>
      <c r="U30" s="37">
        <v>0.43783101034005667</v>
      </c>
      <c r="V30" s="38">
        <v>0.5501479185614726</v>
      </c>
      <c r="W30" s="36">
        <v>2199999.9999999995</v>
      </c>
      <c r="X30" s="36">
        <v>1155579.1915412273</v>
      </c>
      <c r="Y30" s="36">
        <v>39898580.879791088</v>
      </c>
      <c r="Z30" s="35">
        <v>2</v>
      </c>
      <c r="AA30" s="35">
        <v>0</v>
      </c>
      <c r="AB30" s="35">
        <v>0</v>
      </c>
      <c r="AC30" s="35">
        <v>2</v>
      </c>
      <c r="AD30" s="35">
        <v>2</v>
      </c>
      <c r="AE30" s="35">
        <v>4</v>
      </c>
      <c r="AF30" s="36">
        <v>23366.535015049125</v>
      </c>
      <c r="AG30" s="36">
        <v>8642.4170603606362</v>
      </c>
      <c r="AH30" s="36">
        <v>32008.952075409761</v>
      </c>
      <c r="AI30" s="36">
        <v>31256.163819430451</v>
      </c>
      <c r="AJ30" s="36">
        <v>21879.314673601315</v>
      </c>
      <c r="AK30" s="36">
        <v>39898.580879791087</v>
      </c>
      <c r="AL30" s="36">
        <v>30521.731733961951</v>
      </c>
      <c r="AM30" s="36">
        <v>53888.266749011076</v>
      </c>
      <c r="AN30" s="38">
        <v>0.40601258851961186</v>
      </c>
      <c r="AO30" s="36">
        <v>2425.0709665349273</v>
      </c>
      <c r="AP30" s="36">
        <v>3273.8458048221519</v>
      </c>
      <c r="AQ30" s="36">
        <v>57162.112553833227</v>
      </c>
      <c r="AR30" s="36">
        <v>63265.115894840215</v>
      </c>
      <c r="AS30" s="38">
        <v>0.49405052653953402</v>
      </c>
      <c r="AT30" s="38">
        <v>0.63065688437385981</v>
      </c>
      <c r="AU30" s="36">
        <v>69.022111854289378</v>
      </c>
      <c r="AV30" s="36">
        <v>25193.070826815623</v>
      </c>
      <c r="AW30" s="36">
        <v>1826.5358117664982</v>
      </c>
      <c r="AX30" s="38">
        <v>3.1953609308024301E-2</v>
      </c>
      <c r="AY30" s="38">
        <v>7.8168877439043702E-2</v>
      </c>
      <c r="AZ30" s="36">
        <v>21697.693471925031</v>
      </c>
      <c r="BA30" s="36">
        <v>8025.174297835285</v>
      </c>
      <c r="BB30" s="36">
        <v>31186.275670884967</v>
      </c>
      <c r="BC30" s="36">
        <v>51553.260739379795</v>
      </c>
      <c r="BD30" s="38">
        <v>0.51201303957385891</v>
      </c>
      <c r="BE30" s="38">
        <v>0.54557598166993659</v>
      </c>
      <c r="BF30" s="36">
        <v>8642.4170603606362</v>
      </c>
      <c r="BG30" s="36">
        <v>21879.314673601315</v>
      </c>
      <c r="BH30" s="36">
        <v>-1826.5358117664982</v>
      </c>
    </row>
    <row r="31" spans="2:60" x14ac:dyDescent="0.2">
      <c r="B31" s="35">
        <v>2028</v>
      </c>
      <c r="C31" s="36">
        <v>9190.6616186798674</v>
      </c>
      <c r="D31" s="36">
        <v>52.950006662476973</v>
      </c>
      <c r="E31" s="36">
        <v>81.697304306856921</v>
      </c>
      <c r="F31" s="36">
        <v>750852279.04263937</v>
      </c>
      <c r="G31" s="36">
        <v>140.35739774030932</v>
      </c>
      <c r="H31" s="36">
        <v>114.66821034908602</v>
      </c>
      <c r="I31" s="36">
        <v>105387671.97380546</v>
      </c>
      <c r="J31" s="36">
        <v>44684722.518350363</v>
      </c>
      <c r="K31" s="36">
        <v>34892803.783974506</v>
      </c>
      <c r="L31" s="36">
        <v>237892.69804708482</v>
      </c>
      <c r="M31" s="36">
        <v>9554026.0363287665</v>
      </c>
      <c r="N31" s="36">
        <v>9266288.0089549255</v>
      </c>
      <c r="O31" s="36">
        <v>35418434.509395435</v>
      </c>
      <c r="P31" s="36">
        <v>1000000</v>
      </c>
      <c r="Q31" s="36">
        <v>45684722.518350363</v>
      </c>
      <c r="R31" s="36">
        <v>45137717.490474261</v>
      </c>
      <c r="S31" s="36">
        <v>33661768.658674262</v>
      </c>
      <c r="T31" s="36">
        <v>11475948.831800001</v>
      </c>
      <c r="U31" s="37">
        <v>0.44700000000000001</v>
      </c>
      <c r="V31" s="38">
        <v>0.55175658848814624</v>
      </c>
      <c r="W31" s="36">
        <v>2212499.9999999995</v>
      </c>
      <c r="X31" s="36">
        <v>1163005.934165712</v>
      </c>
      <c r="Y31" s="36">
        <v>42309216.584184647</v>
      </c>
      <c r="Z31" s="35">
        <v>2</v>
      </c>
      <c r="AA31" s="35">
        <v>0</v>
      </c>
      <c r="AB31" s="35">
        <v>0</v>
      </c>
      <c r="AC31" s="35">
        <v>1</v>
      </c>
      <c r="AD31" s="35">
        <v>3</v>
      </c>
      <c r="AE31" s="35">
        <v>4</v>
      </c>
      <c r="AF31" s="36">
        <v>23152.979869483293</v>
      </c>
      <c r="AG31" s="36">
        <v>8563.4309106308083</v>
      </c>
      <c r="AH31" s="36">
        <v>31716.4107801141</v>
      </c>
      <c r="AI31" s="36">
        <v>33745.785673553837</v>
      </c>
      <c r="AJ31" s="36">
        <v>23622.049971487686</v>
      </c>
      <c r="AK31" s="36">
        <v>42309.216584184644</v>
      </c>
      <c r="AL31" s="36">
        <v>32185.480882118492</v>
      </c>
      <c r="AM31" s="36">
        <v>55338.460751601786</v>
      </c>
      <c r="AN31" s="38">
        <v>0.4268649624629095</v>
      </c>
      <c r="AO31" s="36">
        <v>2456.9604275664751</v>
      </c>
      <c r="AP31" s="36">
        <v>3316.8965772147417</v>
      </c>
      <c r="AQ31" s="36">
        <v>58655.357328816528</v>
      </c>
      <c r="AR31" s="36">
        <v>65462.196453667937</v>
      </c>
      <c r="AS31" s="38">
        <v>0.51550035748400269</v>
      </c>
      <c r="AT31" s="38">
        <v>0.64631526096332204</v>
      </c>
      <c r="AU31" s="36">
        <v>70.367769043836134</v>
      </c>
      <c r="AV31" s="36">
        <v>25684.235701000191</v>
      </c>
      <c r="AW31" s="36">
        <v>2531.2558315168972</v>
      </c>
      <c r="AX31" s="38">
        <v>4.3154725276446794E-2</v>
      </c>
      <c r="AY31" s="38">
        <v>0.1093274319671141</v>
      </c>
      <c r="AZ31" s="36">
        <v>21612.499704557573</v>
      </c>
      <c r="BA31" s="36">
        <v>7993.6642742884196</v>
      </c>
      <c r="BB31" s="36">
        <v>33692.523092993455</v>
      </c>
      <c r="BC31" s="36">
        <v>53190.930143941412</v>
      </c>
      <c r="BD31" s="38">
        <v>0.53227838761892288</v>
      </c>
      <c r="BE31" s="38">
        <v>0.57441510251342043</v>
      </c>
      <c r="BF31" s="36">
        <v>8563.4309106308083</v>
      </c>
      <c r="BG31" s="36">
        <v>23622.049971487686</v>
      </c>
      <c r="BH31" s="36">
        <v>-2531.2558315168972</v>
      </c>
    </row>
    <row r="32" spans="2:60" x14ac:dyDescent="0.2">
      <c r="B32" s="35">
        <v>2029</v>
      </c>
      <c r="C32" s="36">
        <v>9251.9306457793573</v>
      </c>
      <c r="D32" s="36">
        <v>66.80779782630492</v>
      </c>
      <c r="E32" s="36">
        <v>83.447987992341439</v>
      </c>
      <c r="F32" s="36">
        <v>772054997.43497157</v>
      </c>
      <c r="G32" s="36">
        <v>140.63482736514473</v>
      </c>
      <c r="H32" s="36">
        <v>117.35693385271608</v>
      </c>
      <c r="I32" s="36">
        <v>108577821.28066449</v>
      </c>
      <c r="J32" s="36">
        <v>46604914.844733112</v>
      </c>
      <c r="K32" s="36">
        <v>36237785.138737939</v>
      </c>
      <c r="L32" s="36">
        <v>320103.66966639867</v>
      </c>
      <c r="M32" s="36">
        <v>10047026.036328768</v>
      </c>
      <c r="N32" s="36">
        <v>9290345.0187166333</v>
      </c>
      <c r="O32" s="36">
        <v>37314569.826016478</v>
      </c>
      <c r="P32" s="36">
        <v>950000</v>
      </c>
      <c r="Q32" s="36">
        <v>47554914.844733112</v>
      </c>
      <c r="R32" s="36">
        <v>46100920.440881342</v>
      </c>
      <c r="S32" s="36">
        <v>34569593.403281339</v>
      </c>
      <c r="T32" s="36">
        <v>11531327.037599999</v>
      </c>
      <c r="U32" s="37">
        <v>0.45248834138712363</v>
      </c>
      <c r="V32" s="38">
        <v>0.55564240719204183</v>
      </c>
      <c r="W32" s="36">
        <v>2224999.9999999995</v>
      </c>
      <c r="X32" s="36">
        <v>1170484.2051506941</v>
      </c>
      <c r="Y32" s="36">
        <v>44159430.639582418</v>
      </c>
      <c r="Z32" s="35">
        <v>2</v>
      </c>
      <c r="AA32" s="35">
        <v>0</v>
      </c>
      <c r="AB32" s="35">
        <v>0</v>
      </c>
      <c r="AC32" s="35">
        <v>1</v>
      </c>
      <c r="AD32" s="35">
        <v>1</v>
      </c>
      <c r="AE32" s="35">
        <v>2</v>
      </c>
      <c r="AF32" s="36">
        <v>23057.177480298742</v>
      </c>
      <c r="AG32" s="36">
        <v>8527.99715024748</v>
      </c>
      <c r="AH32" s="36">
        <v>31585.174630546222</v>
      </c>
      <c r="AI32" s="36">
        <v>35631.433489334937</v>
      </c>
      <c r="AJ32" s="36">
        <v>24942.003442534453</v>
      </c>
      <c r="AK32" s="36">
        <v>44159.430639582417</v>
      </c>
      <c r="AL32" s="36">
        <v>33470.000592781929</v>
      </c>
      <c r="AM32" s="36">
        <v>56527.178073080679</v>
      </c>
      <c r="AN32" s="38">
        <v>0.44123914005203652</v>
      </c>
      <c r="AO32" s="36">
        <v>2462.0615390834864</v>
      </c>
      <c r="AP32" s="36">
        <v>3323.7830777627069</v>
      </c>
      <c r="AQ32" s="36">
        <v>59850.961150843388</v>
      </c>
      <c r="AR32" s="36">
        <v>67216.608119881159</v>
      </c>
      <c r="AS32" s="38">
        <v>0.53009865397828604</v>
      </c>
      <c r="AT32" s="38">
        <v>0.65697201740414879</v>
      </c>
      <c r="AU32" s="36">
        <v>71.24591086932314</v>
      </c>
      <c r="AV32" s="36">
        <v>26004.757467302945</v>
      </c>
      <c r="AW32" s="36">
        <v>2947.5799870042028</v>
      </c>
      <c r="AX32" s="38">
        <v>4.9248665858103217E-2</v>
      </c>
      <c r="AY32" s="38">
        <v>0.12783784960335104</v>
      </c>
      <c r="AZ32" s="36">
        <v>21614.806078391553</v>
      </c>
      <c r="BA32" s="36">
        <v>7994.5173166653703</v>
      </c>
      <c r="BB32" s="36">
        <v>35590.830463168313</v>
      </c>
      <c r="BC32" s="36">
        <v>54522.904719274738</v>
      </c>
      <c r="BD32" s="38">
        <v>0.5458703447319917</v>
      </c>
      <c r="BE32" s="38">
        <v>0.59465762585613524</v>
      </c>
      <c r="BF32" s="36">
        <v>8527.99715024748</v>
      </c>
      <c r="BG32" s="36">
        <v>24942.003442534453</v>
      </c>
      <c r="BH32" s="36">
        <v>-2947.5799870042028</v>
      </c>
    </row>
    <row r="33" spans="2:60" x14ac:dyDescent="0.2">
      <c r="B33" s="35">
        <v>2030</v>
      </c>
      <c r="C33" s="36">
        <v>9324.9604397158018</v>
      </c>
      <c r="D33" s="36">
        <v>84.292375614814389</v>
      </c>
      <c r="E33" s="36">
        <v>85.2155725892422</v>
      </c>
      <c r="F33" s="36">
        <v>794631843.24241376</v>
      </c>
      <c r="G33" s="36">
        <v>140.8833893203828</v>
      </c>
      <c r="H33" s="36">
        <v>120.05458689249549</v>
      </c>
      <c r="I33" s="36">
        <v>111950427.33789438</v>
      </c>
      <c r="J33" s="36">
        <v>48514915.854015231</v>
      </c>
      <c r="K33" s="36">
        <v>37558783.442278139</v>
      </c>
      <c r="L33" s="36">
        <v>412852.95075078553</v>
      </c>
      <c r="M33" s="36">
        <v>10543279.460986305</v>
      </c>
      <c r="N33" s="36">
        <v>9428323.1185035612</v>
      </c>
      <c r="O33" s="36">
        <v>39086592.735511668</v>
      </c>
      <c r="P33" s="36">
        <v>1000000</v>
      </c>
      <c r="Q33" s="36">
        <v>49514915.854015231</v>
      </c>
      <c r="R33" s="36">
        <v>47269485.373284236</v>
      </c>
      <c r="S33" s="36">
        <v>35685907.408684231</v>
      </c>
      <c r="T33" s="36">
        <v>11583577.964600001</v>
      </c>
      <c r="U33" s="37">
        <v>0.46100000000000002</v>
      </c>
      <c r="V33" s="38">
        <v>0.55810483453582138</v>
      </c>
      <c r="W33" s="36">
        <v>2237500</v>
      </c>
      <c r="X33" s="36">
        <v>1178908.9943661119</v>
      </c>
      <c r="Y33" s="36">
        <v>46098506.859649122</v>
      </c>
      <c r="Z33" s="35">
        <v>2</v>
      </c>
      <c r="AA33" s="35">
        <v>0</v>
      </c>
      <c r="AB33" s="35">
        <v>0</v>
      </c>
      <c r="AC33" s="35">
        <v>1</v>
      </c>
      <c r="AD33" s="35">
        <v>0</v>
      </c>
      <c r="AE33" s="35">
        <v>1</v>
      </c>
      <c r="AF33" s="36">
        <v>23539.405923032271</v>
      </c>
      <c r="AG33" s="36">
        <v>8706.355615368102</v>
      </c>
      <c r="AH33" s="36">
        <v>32245.761538400373</v>
      </c>
      <c r="AI33" s="36">
        <v>37392.15124428102</v>
      </c>
      <c r="AJ33" s="36">
        <v>26174.505870996712</v>
      </c>
      <c r="AK33" s="36">
        <v>46098.506859649118</v>
      </c>
      <c r="AL33" s="36">
        <v>34880.861486364811</v>
      </c>
      <c r="AM33" s="36">
        <v>58420.267409397085</v>
      </c>
      <c r="AN33" s="38">
        <v>0.44803810444021452</v>
      </c>
      <c r="AO33" s="36">
        <v>2464.2127505636822</v>
      </c>
      <c r="AP33" s="36">
        <v>3326.687213260971</v>
      </c>
      <c r="AQ33" s="36">
        <v>61746.954622658057</v>
      </c>
      <c r="AR33" s="36">
        <v>69637.912782681393</v>
      </c>
      <c r="AS33" s="38">
        <v>0.53695106228945255</v>
      </c>
      <c r="AT33" s="38">
        <v>0.66197427547130028</v>
      </c>
      <c r="AU33" s="36">
        <v>71.306319162132013</v>
      </c>
      <c r="AV33" s="36">
        <v>26026.806494178185</v>
      </c>
      <c r="AW33" s="36">
        <v>2487.400571145914</v>
      </c>
      <c r="AX33" s="38">
        <v>4.028377733520095E-2</v>
      </c>
      <c r="AY33" s="38">
        <v>0.10566964091103515</v>
      </c>
      <c r="AZ33" s="36">
        <v>22126.203953232438</v>
      </c>
      <c r="BA33" s="36">
        <v>8183.6644758530947</v>
      </c>
      <c r="BB33" s="36">
        <v>37358.772651864398</v>
      </c>
      <c r="BC33" s="36">
        <v>56461.00928539061</v>
      </c>
      <c r="BD33" s="38">
        <v>0.55208397944881493</v>
      </c>
      <c r="BE33" s="38">
        <v>0.6050302056217618</v>
      </c>
      <c r="BF33" s="36">
        <v>8706.355615368102</v>
      </c>
      <c r="BG33" s="36">
        <v>26174.505870996712</v>
      </c>
      <c r="BH33" s="36">
        <v>-2487.400571145914</v>
      </c>
    </row>
    <row r="34" spans="2:60" x14ac:dyDescent="0.2">
      <c r="B34" s="35">
        <v>2031</v>
      </c>
      <c r="C34" s="36">
        <v>9378.6800629766531</v>
      </c>
      <c r="D34" s="36">
        <v>106.35292313124789</v>
      </c>
      <c r="E34" s="36">
        <v>86.406613499701976</v>
      </c>
      <c r="F34" s="36">
        <v>810379983.33898413</v>
      </c>
      <c r="G34" s="36">
        <v>141.08347172115609</v>
      </c>
      <c r="H34" s="36">
        <v>121.90545012206069</v>
      </c>
      <c r="I34" s="36">
        <v>114331221.46279651</v>
      </c>
      <c r="J34" s="36">
        <v>49858075.925190538</v>
      </c>
      <c r="K34" s="36">
        <v>38701398.952043861</v>
      </c>
      <c r="L34" s="36">
        <v>524246.82722886826</v>
      </c>
      <c r="M34" s="36">
        <v>10632430.14591781</v>
      </c>
      <c r="N34" s="36">
        <v>9755358.3975508753</v>
      </c>
      <c r="O34" s="36">
        <v>40102717.527639657</v>
      </c>
      <c r="P34" s="36">
        <v>1000000</v>
      </c>
      <c r="Q34" s="36">
        <v>50858075.925190538</v>
      </c>
      <c r="R34" s="36">
        <v>47751509.226562612</v>
      </c>
      <c r="S34" s="36">
        <v>36188657.137524009</v>
      </c>
      <c r="T34" s="36">
        <v>11562852.089038601</v>
      </c>
      <c r="U34" s="37">
        <v>0.46192178025025576</v>
      </c>
      <c r="V34" s="38">
        <v>0.56289437953382471</v>
      </c>
      <c r="W34" s="36">
        <v>2250000</v>
      </c>
      <c r="X34" s="36">
        <v>1187399.0351922167</v>
      </c>
      <c r="Y34" s="36">
        <v>47420676.889998324</v>
      </c>
      <c r="Z34" s="35">
        <v>2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6">
        <v>24397.584660068922</v>
      </c>
      <c r="AG34" s="36">
        <v>9023.7641893405616</v>
      </c>
      <c r="AH34" s="36">
        <v>33421.348849409485</v>
      </c>
      <c r="AI34" s="36">
        <v>38396.912700657762</v>
      </c>
      <c r="AJ34" s="36">
        <v>26877.838890460433</v>
      </c>
      <c r="AK34" s="36">
        <v>47420.676889998322</v>
      </c>
      <c r="AL34" s="36">
        <v>35901.603079800996</v>
      </c>
      <c r="AM34" s="36">
        <v>60299.187739869914</v>
      </c>
      <c r="AN34" s="38">
        <v>0.44574130925960659</v>
      </c>
      <c r="AO34" s="36">
        <v>2466.3639620438776</v>
      </c>
      <c r="AP34" s="36">
        <v>3329.5913487592347</v>
      </c>
      <c r="AQ34" s="36">
        <v>63628.779088629148</v>
      </c>
      <c r="AR34" s="36">
        <v>71818.26155006724</v>
      </c>
      <c r="AS34" s="38">
        <v>0.53463996303906369</v>
      </c>
      <c r="AT34" s="38">
        <v>0.66028717301851658</v>
      </c>
      <c r="AU34" s="36">
        <v>71.306319162132013</v>
      </c>
      <c r="AV34" s="36">
        <v>26026.806494178185</v>
      </c>
      <c r="AW34" s="36">
        <v>1629.221834109263</v>
      </c>
      <c r="AX34" s="38">
        <v>2.5605109157287208E-2</v>
      </c>
      <c r="AY34" s="38">
        <v>6.6777996953763227E-2</v>
      </c>
      <c r="AZ34" s="36">
        <v>22997.310497565453</v>
      </c>
      <c r="BA34" s="36">
        <v>8505.8545675927016</v>
      </c>
      <c r="BB34" s="36">
        <v>38370.29766810836</v>
      </c>
      <c r="BC34" s="36">
        <v>58362.373432834007</v>
      </c>
      <c r="BD34" s="38">
        <v>0.54913977592011276</v>
      </c>
      <c r="BE34" s="38">
        <v>0.60303369352195169</v>
      </c>
      <c r="BF34" s="36">
        <v>9023.7641893405616</v>
      </c>
      <c r="BG34" s="36">
        <v>26877.838890460433</v>
      </c>
      <c r="BH34" s="36">
        <v>-1629.221834109263</v>
      </c>
    </row>
    <row r="35" spans="2:60" x14ac:dyDescent="0.2">
      <c r="B35" s="35">
        <v>2032</v>
      </c>
      <c r="C35" s="36">
        <v>9446.4713047913046</v>
      </c>
      <c r="D35" s="36">
        <v>122.95621156570822</v>
      </c>
      <c r="E35" s="36">
        <v>87.403240364085889</v>
      </c>
      <c r="F35" s="36">
        <v>825652202.04511428</v>
      </c>
      <c r="G35" s="36">
        <v>141.32261176322595</v>
      </c>
      <c r="H35" s="36">
        <v>123.5205420482163</v>
      </c>
      <c r="I35" s="36">
        <v>116683325.60107428</v>
      </c>
      <c r="J35" s="36">
        <v>51126924.886500031</v>
      </c>
      <c r="K35" s="36">
        <v>39810990.228777237</v>
      </c>
      <c r="L35" s="36">
        <v>650846.97755841154</v>
      </c>
      <c r="M35" s="36">
        <v>10665087.680164386</v>
      </c>
      <c r="N35" s="36">
        <v>10122279.768330639</v>
      </c>
      <c r="O35" s="36">
        <v>41004645.11816939</v>
      </c>
      <c r="P35" s="36">
        <v>1000000</v>
      </c>
      <c r="Q35" s="36">
        <v>52126924.886500031</v>
      </c>
      <c r="R35" s="36">
        <v>48256505.904300258</v>
      </c>
      <c r="S35" s="36">
        <v>36739583.800129034</v>
      </c>
      <c r="T35" s="36">
        <v>11516922.10417122</v>
      </c>
      <c r="U35" s="37">
        <v>0.46385158928166431</v>
      </c>
      <c r="V35" s="38">
        <v>0.56717612770252157</v>
      </c>
      <c r="W35" s="36">
        <v>2257000</v>
      </c>
      <c r="X35" s="36">
        <v>1197399.0351922167</v>
      </c>
      <c r="Y35" s="36">
        <v>48672525.851307817</v>
      </c>
      <c r="Z35" s="35">
        <v>2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6">
        <v>25371.417378596925</v>
      </c>
      <c r="AG35" s="36">
        <v>9383.9488934536585</v>
      </c>
      <c r="AH35" s="36">
        <v>34755.366272050582</v>
      </c>
      <c r="AI35" s="36">
        <v>39288.576957854159</v>
      </c>
      <c r="AJ35" s="36">
        <v>27502.003870497909</v>
      </c>
      <c r="AK35" s="36">
        <v>48672.525851307815</v>
      </c>
      <c r="AL35" s="36">
        <v>36885.952763951565</v>
      </c>
      <c r="AM35" s="36">
        <v>62257.370142548491</v>
      </c>
      <c r="AN35" s="38">
        <v>0.44174695795096303</v>
      </c>
      <c r="AO35" s="36">
        <v>2464.3100898220423</v>
      </c>
      <c r="AP35" s="36">
        <v>3326.8186212597575</v>
      </c>
      <c r="AQ35" s="36">
        <v>65584.188763808255</v>
      </c>
      <c r="AR35" s="36">
        <v>74043.943229904748</v>
      </c>
      <c r="AS35" s="38">
        <v>0.53061162390911609</v>
      </c>
      <c r="AT35" s="38">
        <v>0.65734648545365471</v>
      </c>
      <c r="AU35" s="36">
        <v>71.306319162132013</v>
      </c>
      <c r="AV35" s="36">
        <v>26026.806494178185</v>
      </c>
      <c r="AW35" s="36">
        <v>655.38911558125983</v>
      </c>
      <c r="AX35" s="38">
        <v>9.9930963229803247E-3</v>
      </c>
      <c r="AY35" s="38">
        <v>2.5831789600140334E-2</v>
      </c>
      <c r="AZ35" s="36">
        <v>23959.584547762188</v>
      </c>
      <c r="BA35" s="36">
        <v>8861.7641478024543</v>
      </c>
      <c r="BB35" s="36">
        <v>39268.008043314796</v>
      </c>
      <c r="BC35" s="36">
        <v>60308.954325885003</v>
      </c>
      <c r="BD35" s="38">
        <v>0.54471297594665102</v>
      </c>
      <c r="BE35" s="38">
        <v>0.59874199534178452</v>
      </c>
      <c r="BF35" s="36">
        <v>9383.9488934536585</v>
      </c>
      <c r="BG35" s="36">
        <v>27502.003870497909</v>
      </c>
      <c r="BH35" s="36">
        <v>-655.38911558125983</v>
      </c>
    </row>
    <row r="36" spans="2:60" x14ac:dyDescent="0.2">
      <c r="B36" s="35">
        <v>2033</v>
      </c>
      <c r="C36" s="36">
        <v>9503.2837735449466</v>
      </c>
      <c r="D36" s="36">
        <v>142.15152266133873</v>
      </c>
      <c r="E36" s="36">
        <v>88.30575419064445</v>
      </c>
      <c r="F36" s="36">
        <v>839194640.91060019</v>
      </c>
      <c r="G36" s="36">
        <v>141.5589713880216</v>
      </c>
      <c r="H36" s="36">
        <v>125.00471730871107</v>
      </c>
      <c r="I36" s="36">
        <v>118795530.1616447</v>
      </c>
      <c r="J36" s="36">
        <v>52195319.9214454</v>
      </c>
      <c r="K36" s="36">
        <v>40757322.807631664</v>
      </c>
      <c r="L36" s="36">
        <v>772909.43364934763</v>
      </c>
      <c r="M36" s="36">
        <v>10665087.680164386</v>
      </c>
      <c r="N36" s="36">
        <v>10483632.873886749</v>
      </c>
      <c r="O36" s="36">
        <v>41711687.04755865</v>
      </c>
      <c r="P36" s="36">
        <v>1000000</v>
      </c>
      <c r="Q36" s="36">
        <v>53195319.9214454</v>
      </c>
      <c r="R36" s="36">
        <v>48790170.614540629</v>
      </c>
      <c r="S36" s="36">
        <v>37298897.626325563</v>
      </c>
      <c r="T36" s="36">
        <v>11491272.988215065</v>
      </c>
      <c r="U36" s="37">
        <v>0.46578946063673221</v>
      </c>
      <c r="V36" s="38">
        <v>0.57017035162119345</v>
      </c>
      <c r="W36" s="36">
        <v>2260000</v>
      </c>
      <c r="X36" s="36">
        <v>1207399.0351922167</v>
      </c>
      <c r="Y36" s="36">
        <v>49727920.886253178</v>
      </c>
      <c r="Z36" s="35">
        <v>2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6">
        <v>26337.513182507886</v>
      </c>
      <c r="AG36" s="36">
        <v>9741.2719990097667</v>
      </c>
      <c r="AH36" s="36">
        <v>36078.785181517655</v>
      </c>
      <c r="AI36" s="36">
        <v>39986.648887243413</v>
      </c>
      <c r="AJ36" s="36">
        <v>27990.654221070388</v>
      </c>
      <c r="AK36" s="36">
        <v>49727.920886253181</v>
      </c>
      <c r="AL36" s="36">
        <v>37731.926220080153</v>
      </c>
      <c r="AM36" s="36">
        <v>64069.439402588047</v>
      </c>
      <c r="AN36" s="38">
        <v>0.43687996152405423</v>
      </c>
      <c r="AO36" s="36">
        <v>2463.0779347771318</v>
      </c>
      <c r="AP36" s="36">
        <v>3325.155211949128</v>
      </c>
      <c r="AQ36" s="36">
        <v>67394.594614537171</v>
      </c>
      <c r="AR36" s="36">
        <v>76065.434068761067</v>
      </c>
      <c r="AS36" s="38">
        <v>0.52568751334668751</v>
      </c>
      <c r="AT36" s="38">
        <v>0.65375188474308188</v>
      </c>
      <c r="AU36" s="36">
        <v>71.306319162132013</v>
      </c>
      <c r="AV36" s="36">
        <v>26026.806494178185</v>
      </c>
      <c r="AW36" s="36">
        <v>-310.70668832970114</v>
      </c>
      <c r="AX36" s="38">
        <v>-4.610261254730969E-3</v>
      </c>
      <c r="AY36" s="38">
        <v>-1.1797115626545092E-2</v>
      </c>
      <c r="AZ36" s="36">
        <v>24912.086673664213</v>
      </c>
      <c r="BA36" s="36">
        <v>9214.0594546429293</v>
      </c>
      <c r="BB36" s="36">
        <v>39971.774149226549</v>
      </c>
      <c r="BC36" s="36">
        <v>62106.388032765724</v>
      </c>
      <c r="BD36" s="38">
        <v>0.53944529076541281</v>
      </c>
      <c r="BE36" s="38">
        <v>0.59310059475607479</v>
      </c>
      <c r="BF36" s="36">
        <v>9741.2719990097667</v>
      </c>
      <c r="BG36" s="36">
        <v>27990.654221070388</v>
      </c>
      <c r="BH36" s="36">
        <v>310.70668832970114</v>
      </c>
    </row>
    <row r="37" spans="2:60" x14ac:dyDescent="0.2">
      <c r="B37" s="35">
        <v>2034</v>
      </c>
      <c r="C37" s="36">
        <v>9556.3213741307882</v>
      </c>
      <c r="D37" s="36">
        <v>164.34351008072804</v>
      </c>
      <c r="E37" s="36">
        <v>89.16483842482252</v>
      </c>
      <c r="F37" s="36">
        <v>852087851.26004958</v>
      </c>
      <c r="G37" s="36">
        <v>141.78133531152639</v>
      </c>
      <c r="H37" s="36">
        <v>126.41909854707833</v>
      </c>
      <c r="I37" s="36">
        <v>120810153.3543791</v>
      </c>
      <c r="J37" s="36">
        <v>53217636.87384218</v>
      </c>
      <c r="K37" s="36">
        <v>41641055.706837974</v>
      </c>
      <c r="L37" s="36">
        <v>911493.48683981644</v>
      </c>
      <c r="M37" s="36">
        <v>10665087.680164386</v>
      </c>
      <c r="N37" s="36">
        <v>10877494.88506278</v>
      </c>
      <c r="O37" s="36">
        <v>42340141.988779381</v>
      </c>
      <c r="P37" s="36">
        <v>1000000</v>
      </c>
      <c r="Q37" s="36">
        <v>54217636.87384218</v>
      </c>
      <c r="R37" s="36">
        <v>49329120.40792118</v>
      </c>
      <c r="S37" s="36">
        <v>37866726.300101101</v>
      </c>
      <c r="T37" s="36">
        <v>11462394.107820082</v>
      </c>
      <c r="U37" s="37">
        <v>0.46773542799809953</v>
      </c>
      <c r="V37" s="38">
        <v>0.57266932604019694</v>
      </c>
      <c r="W37" s="36">
        <v>2260000</v>
      </c>
      <c r="X37" s="36">
        <v>1217399.0351922167</v>
      </c>
      <c r="Y37" s="36">
        <v>50740237.838649951</v>
      </c>
      <c r="Z37" s="35">
        <v>2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6">
        <v>27396.991953465302</v>
      </c>
      <c r="AG37" s="36">
        <v>10133.134010185799</v>
      </c>
      <c r="AH37" s="36">
        <v>37530.125963651102</v>
      </c>
      <c r="AI37" s="36">
        <v>40607.103828464147</v>
      </c>
      <c r="AJ37" s="36">
        <v>28424.9726799249</v>
      </c>
      <c r="AK37" s="36">
        <v>50740.237838649948</v>
      </c>
      <c r="AL37" s="36">
        <v>38558.106690110697</v>
      </c>
      <c r="AM37" s="36">
        <v>65955.098643575999</v>
      </c>
      <c r="AN37" s="38">
        <v>0.43097460642936181</v>
      </c>
      <c r="AO37" s="36">
        <v>2460.6148568423546</v>
      </c>
      <c r="AP37" s="36">
        <v>3321.8300567371789</v>
      </c>
      <c r="AQ37" s="36">
        <v>69276.928700313176</v>
      </c>
      <c r="AR37" s="36">
        <v>78137.229792115249</v>
      </c>
      <c r="AS37" s="38">
        <v>0.51968957610219457</v>
      </c>
      <c r="AT37" s="38">
        <v>0.64937339055460208</v>
      </c>
      <c r="AU37" s="36">
        <v>71.306319162132013</v>
      </c>
      <c r="AV37" s="36">
        <v>26026.806494178185</v>
      </c>
      <c r="AW37" s="36">
        <v>-1370.1854592871168</v>
      </c>
      <c r="AX37" s="38">
        <v>-1.9778380551690403E-2</v>
      </c>
      <c r="AY37" s="38">
        <v>-5.0012259068967217E-2</v>
      </c>
      <c r="AZ37" s="36">
        <v>25943.121986807164</v>
      </c>
      <c r="BA37" s="36">
        <v>9595.401282791694</v>
      </c>
      <c r="BB37" s="36">
        <v>40595.819839320568</v>
      </c>
      <c r="BC37" s="36">
        <v>63955.597157123251</v>
      </c>
      <c r="BD37" s="38">
        <v>0.53321297829079994</v>
      </c>
      <c r="BE37" s="38">
        <v>0.58599335451106749</v>
      </c>
      <c r="BF37" s="36">
        <v>10133.134010185799</v>
      </c>
      <c r="BG37" s="36">
        <v>28424.9726799249</v>
      </c>
      <c r="BH37" s="36">
        <v>1370.1854592871168</v>
      </c>
    </row>
    <row r="38" spans="2:60" x14ac:dyDescent="0.2">
      <c r="B38" s="35">
        <v>2035</v>
      </c>
      <c r="C38" s="36">
        <v>9613.4724643943373</v>
      </c>
      <c r="D38" s="36">
        <v>190</v>
      </c>
      <c r="E38" s="36">
        <v>90.072680178934021</v>
      </c>
      <c r="F38" s="36">
        <v>865911230.69437993</v>
      </c>
      <c r="G38" s="36">
        <v>141.97522071257114</v>
      </c>
      <c r="H38" s="36">
        <v>127.88088648576989</v>
      </c>
      <c r="I38" s="36">
        <v>122937938.09532869</v>
      </c>
      <c r="J38" s="36">
        <v>54298165.650218368</v>
      </c>
      <c r="K38" s="36">
        <v>42594101.808259234</v>
      </c>
      <c r="L38" s="36">
        <v>1038976.1617947458</v>
      </c>
      <c r="M38" s="36">
        <v>10665087.680164386</v>
      </c>
      <c r="N38" s="36">
        <v>11191089.455257306</v>
      </c>
      <c r="O38" s="36">
        <v>43107076.194961064</v>
      </c>
      <c r="P38" s="36">
        <v>1000000</v>
      </c>
      <c r="Q38" s="36">
        <v>55298165.650218368</v>
      </c>
      <c r="R38" s="36">
        <v>49873556.298328623</v>
      </c>
      <c r="S38" s="36">
        <v>38443199.449270844</v>
      </c>
      <c r="T38" s="36">
        <v>11430356.849057775</v>
      </c>
      <c r="U38" s="37">
        <v>0.46968952518912477</v>
      </c>
      <c r="V38" s="38">
        <v>0.57543074263125216</v>
      </c>
      <c r="W38" s="36">
        <v>2260000</v>
      </c>
      <c r="X38" s="36">
        <v>1227399.0351922167</v>
      </c>
      <c r="Y38" s="36">
        <v>51810766.615026154</v>
      </c>
      <c r="Z38" s="35">
        <v>2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6">
        <v>28239.451346954207</v>
      </c>
      <c r="AG38" s="36">
        <v>10444.728580380324</v>
      </c>
      <c r="AH38" s="36">
        <v>38684.179927334531</v>
      </c>
      <c r="AI38" s="36">
        <v>41366.038034645826</v>
      </c>
      <c r="AJ38" s="36">
        <v>28956.226624252075</v>
      </c>
      <c r="AK38" s="36">
        <v>51810.76661502615</v>
      </c>
      <c r="AL38" s="36">
        <v>39400.955204632395</v>
      </c>
      <c r="AM38" s="36">
        <v>67640.40655158661</v>
      </c>
      <c r="AN38" s="38">
        <v>0.42809066504010923</v>
      </c>
      <c r="AO38" s="36">
        <v>2456.3412123799853</v>
      </c>
      <c r="AP38" s="36">
        <v>3316.0606367129803</v>
      </c>
      <c r="AQ38" s="36">
        <v>70956.46718829959</v>
      </c>
      <c r="AR38" s="36">
        <v>80050.21796198035</v>
      </c>
      <c r="AS38" s="38">
        <v>0.51675109809560449</v>
      </c>
      <c r="AT38" s="38">
        <v>0.64722830160979128</v>
      </c>
      <c r="AU38" s="36">
        <v>71.306319162132013</v>
      </c>
      <c r="AV38" s="36">
        <v>26026.806494178185</v>
      </c>
      <c r="AW38" s="36">
        <v>-2212.6448527760222</v>
      </c>
      <c r="AX38" s="38">
        <v>-3.1183131579877718E-2</v>
      </c>
      <c r="AY38" s="38">
        <v>-7.835296888707681E-2</v>
      </c>
      <c r="AZ38" s="36">
        <v>26759.314688677176</v>
      </c>
      <c r="BA38" s="36">
        <v>9897.2807752641602</v>
      </c>
      <c r="BB38" s="36">
        <v>41356.832130217867</v>
      </c>
      <c r="BC38" s="36">
        <v>65606.377955093849</v>
      </c>
      <c r="BD38" s="38">
        <v>0.53012453632167067</v>
      </c>
      <c r="BE38" s="38">
        <v>0.5828479597281504</v>
      </c>
      <c r="BF38" s="36">
        <v>10444.728580380324</v>
      </c>
      <c r="BG38" s="36">
        <v>28956.226624252075</v>
      </c>
      <c r="BH38" s="36">
        <v>2212.6448527760222</v>
      </c>
    </row>
    <row r="39" spans="2:60" x14ac:dyDescent="0.2">
      <c r="B39" s="35">
        <v>2036</v>
      </c>
      <c r="C39" s="36">
        <v>9677.3868329425841</v>
      </c>
      <c r="D39" s="36">
        <v>192.77690645186746</v>
      </c>
      <c r="E39" s="36">
        <v>90.684371403818659</v>
      </c>
      <c r="F39" s="36">
        <v>877587741.77698982</v>
      </c>
      <c r="G39" s="36">
        <v>142.32619061391466</v>
      </c>
      <c r="H39" s="36">
        <v>129.06761130122925</v>
      </c>
      <c r="I39" s="36">
        <v>124903720.21658678</v>
      </c>
      <c r="J39" s="36">
        <v>55190585.891119137</v>
      </c>
      <c r="K39" s="36">
        <v>43365694.797412165</v>
      </c>
      <c r="L39" s="36">
        <v>1159803.4135425857</v>
      </c>
      <c r="M39" s="36">
        <v>10665087.680164386</v>
      </c>
      <c r="N39" s="36">
        <v>11508046.497619724</v>
      </c>
      <c r="O39" s="36">
        <v>43682539.393499412</v>
      </c>
      <c r="P39" s="36">
        <v>1000000</v>
      </c>
      <c r="Q39" s="36">
        <v>56190585.891119137</v>
      </c>
      <c r="R39" s="36">
        <v>50548992.099804088</v>
      </c>
      <c r="S39" s="36">
        <v>39153795.115046315</v>
      </c>
      <c r="T39" s="36">
        <v>11395196.984757772</v>
      </c>
      <c r="U39" s="37">
        <v>0.47165178617447368</v>
      </c>
      <c r="V39" s="38">
        <v>0.57645334278085258</v>
      </c>
      <c r="W39" s="36">
        <v>2260000</v>
      </c>
      <c r="X39" s="36">
        <v>1237399.0351922167</v>
      </c>
      <c r="Y39" s="36">
        <v>52693186.855926923</v>
      </c>
      <c r="Z39" s="35">
        <v>2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6">
        <v>29091.001868897038</v>
      </c>
      <c r="AG39" s="36">
        <v>10759.685622742742</v>
      </c>
      <c r="AH39" s="36">
        <v>39850.687491639779</v>
      </c>
      <c r="AI39" s="36">
        <v>41933.501233184179</v>
      </c>
      <c r="AJ39" s="36">
        <v>29353.450863228922</v>
      </c>
      <c r="AK39" s="36">
        <v>52693.186855926921</v>
      </c>
      <c r="AL39" s="36">
        <v>40113.136485971663</v>
      </c>
      <c r="AM39" s="36">
        <v>69204.138354868701</v>
      </c>
      <c r="AN39" s="38">
        <v>0.42415745013265999</v>
      </c>
      <c r="AO39" s="36">
        <v>2447.9217591946735</v>
      </c>
      <c r="AP39" s="36">
        <v>3304.6943749128095</v>
      </c>
      <c r="AQ39" s="36">
        <v>72508.832729781512</v>
      </c>
      <c r="AR39" s="36">
        <v>81784.188724823965</v>
      </c>
      <c r="AS39" s="38">
        <v>0.51273359664025253</v>
      </c>
      <c r="AT39" s="38">
        <v>0.64429552554738434</v>
      </c>
      <c r="AU39" s="36">
        <v>71.306319162132013</v>
      </c>
      <c r="AV39" s="36">
        <v>26026.806494178185</v>
      </c>
      <c r="AW39" s="36">
        <v>-3064.1953747188527</v>
      </c>
      <c r="AX39" s="38">
        <v>-4.2259615268365747E-2</v>
      </c>
      <c r="AY39" s="38">
        <v>-0.10533138007855861</v>
      </c>
      <c r="AZ39" s="36">
        <v>27579.339560364442</v>
      </c>
      <c r="BA39" s="36">
        <v>10200.577645614247</v>
      </c>
      <c r="BB39" s="36">
        <v>41925.726714444652</v>
      </c>
      <c r="BC39" s="36">
        <v>67127.925906089949</v>
      </c>
      <c r="BD39" s="38">
        <v>0.526007000913292</v>
      </c>
      <c r="BE39" s="38">
        <v>0.57821544129236169</v>
      </c>
      <c r="BF39" s="36">
        <v>10759.685622742742</v>
      </c>
      <c r="BG39" s="36">
        <v>29353.450863228922</v>
      </c>
      <c r="BH39" s="36">
        <v>3064.1953747188527</v>
      </c>
    </row>
    <row r="40" spans="2:60" x14ac:dyDescent="0.2">
      <c r="B40" s="35">
        <v>2037</v>
      </c>
      <c r="C40" s="36">
        <v>9736.3502341051753</v>
      </c>
      <c r="D40" s="36">
        <v>209.06329108729494</v>
      </c>
      <c r="E40" s="36">
        <v>91.185727152959657</v>
      </c>
      <c r="F40" s="36">
        <v>887816175.91276944</v>
      </c>
      <c r="G40" s="36">
        <v>142.62273054602591</v>
      </c>
      <c r="H40" s="36">
        <v>130.05157393380003</v>
      </c>
      <c r="I40" s="36">
        <v>126622767.23161004</v>
      </c>
      <c r="J40" s="36">
        <v>55950458.760898963</v>
      </c>
      <c r="K40" s="36">
        <v>44009083.90668413</v>
      </c>
      <c r="L40" s="36">
        <v>1276287.1740504485</v>
      </c>
      <c r="M40" s="36">
        <v>10665087.680164386</v>
      </c>
      <c r="N40" s="36">
        <v>11811413.506122764</v>
      </c>
      <c r="O40" s="36">
        <v>44139045.254776195</v>
      </c>
      <c r="P40" s="36">
        <v>1000000</v>
      </c>
      <c r="Q40" s="36">
        <v>56950458.760898963</v>
      </c>
      <c r="R40" s="36">
        <v>51199397.791256137</v>
      </c>
      <c r="S40" s="36">
        <v>39842450.774405316</v>
      </c>
      <c r="T40" s="36">
        <v>11356947.016850824</v>
      </c>
      <c r="U40" s="37">
        <v>0.47362224506070827</v>
      </c>
      <c r="V40" s="38">
        <v>0.57682774651097246</v>
      </c>
      <c r="W40" s="36">
        <v>2260000</v>
      </c>
      <c r="X40" s="36">
        <v>1247399.0351922165</v>
      </c>
      <c r="Y40" s="36">
        <v>53443059.725706741</v>
      </c>
      <c r="Z40" s="35">
        <v>2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6">
        <v>29905.808965960812</v>
      </c>
      <c r="AG40" s="36">
        <v>11061.052631245782</v>
      </c>
      <c r="AH40" s="36">
        <v>40966.861597206596</v>
      </c>
      <c r="AI40" s="36">
        <v>42382.007094460962</v>
      </c>
      <c r="AJ40" s="36">
        <v>29667.404966122671</v>
      </c>
      <c r="AK40" s="36">
        <v>53443.059725706742</v>
      </c>
      <c r="AL40" s="36">
        <v>40728.457597368455</v>
      </c>
      <c r="AM40" s="36">
        <v>70634.266563329264</v>
      </c>
      <c r="AN40" s="38">
        <v>0.42001434161595591</v>
      </c>
      <c r="AO40" s="36">
        <v>2435.4432417111593</v>
      </c>
      <c r="AP40" s="36">
        <v>3287.8483763100653</v>
      </c>
      <c r="AQ40" s="36">
        <v>73922.11493963933</v>
      </c>
      <c r="AR40" s="36">
        <v>83348.868691667551</v>
      </c>
      <c r="AS40" s="38">
        <v>0.50848929037351076</v>
      </c>
      <c r="AT40" s="38">
        <v>0.64119718197266284</v>
      </c>
      <c r="AU40" s="36">
        <v>71.306319162132013</v>
      </c>
      <c r="AV40" s="36">
        <v>26026.806494178185</v>
      </c>
      <c r="AW40" s="36">
        <v>-3879.0024717826273</v>
      </c>
      <c r="AX40" s="38">
        <v>-5.2474181440155004E-2</v>
      </c>
      <c r="AY40" s="38">
        <v>-0.12970732462705689</v>
      </c>
      <c r="AZ40" s="36">
        <v>28359.83575241944</v>
      </c>
      <c r="BA40" s="36">
        <v>10489.254319388016</v>
      </c>
      <c r="BB40" s="36">
        <v>42375.369483314113</v>
      </c>
      <c r="BC40" s="36">
        <v>68511.848710127335</v>
      </c>
      <c r="BD40" s="38">
        <v>0.52170700445912832</v>
      </c>
      <c r="BE40" s="38">
        <v>0.57324346736988618</v>
      </c>
      <c r="BF40" s="36">
        <v>11061.052631245782</v>
      </c>
      <c r="BG40" s="36">
        <v>29667.404966122671</v>
      </c>
      <c r="BH40" s="36">
        <v>3879.0024717826273</v>
      </c>
    </row>
    <row r="41" spans="2:60" x14ac:dyDescent="0.2">
      <c r="B41" s="35">
        <v>2038</v>
      </c>
      <c r="C41" s="36">
        <v>9800.3825583847993</v>
      </c>
      <c r="D41" s="36">
        <v>226.72559947507978</v>
      </c>
      <c r="E41" s="36">
        <v>91.846974381342037</v>
      </c>
      <c r="F41" s="36">
        <v>900135485.76732004</v>
      </c>
      <c r="G41" s="36">
        <v>142.87522956962633</v>
      </c>
      <c r="H41" s="36">
        <v>131.22657550009831</v>
      </c>
      <c r="I41" s="36">
        <v>128607064.17277297</v>
      </c>
      <c r="J41" s="36">
        <v>56912024.108232349</v>
      </c>
      <c r="K41" s="36">
        <v>44838537.25652802</v>
      </c>
      <c r="L41" s="36">
        <v>1408399.1715399411</v>
      </c>
      <c r="M41" s="36">
        <v>10665087.680164386</v>
      </c>
      <c r="N41" s="36">
        <v>12020939.094398372</v>
      </c>
      <c r="O41" s="36">
        <v>44891085.01383397</v>
      </c>
      <c r="P41" s="36">
        <v>1000000</v>
      </c>
      <c r="Q41" s="36">
        <v>57912024.108232349</v>
      </c>
      <c r="R41" s="36">
        <v>51825450.138025224</v>
      </c>
      <c r="S41" s="36">
        <v>40509761.946454026</v>
      </c>
      <c r="T41" s="36">
        <v>11315688.1915712</v>
      </c>
      <c r="U41" s="37">
        <v>0.47560093609688098</v>
      </c>
      <c r="V41" s="38">
        <v>0.57826233383582404</v>
      </c>
      <c r="W41" s="36">
        <v>2260000</v>
      </c>
      <c r="X41" s="36">
        <v>1257399.0351922165</v>
      </c>
      <c r="Y41" s="36">
        <v>54394625.07304012</v>
      </c>
      <c r="Z41" s="35">
        <v>2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6">
        <v>30466.896667594876</v>
      </c>
      <c r="AG41" s="36">
        <v>11268.578219521392</v>
      </c>
      <c r="AH41" s="36">
        <v>41735.474887116266</v>
      </c>
      <c r="AI41" s="36">
        <v>43126.046853518732</v>
      </c>
      <c r="AJ41" s="36">
        <v>30188.232797463112</v>
      </c>
      <c r="AK41" s="36">
        <v>54394.625073040123</v>
      </c>
      <c r="AL41" s="36">
        <v>41456.811016984502</v>
      </c>
      <c r="AM41" s="36">
        <v>71923.707684579378</v>
      </c>
      <c r="AN41" s="38">
        <v>0.41972575899247677</v>
      </c>
      <c r="AO41" s="36">
        <v>2418.5896946691146</v>
      </c>
      <c r="AP41" s="36">
        <v>3265.0960878033047</v>
      </c>
      <c r="AQ41" s="36">
        <v>75188.803772382686</v>
      </c>
      <c r="AR41" s="36">
        <v>84861.521740634998</v>
      </c>
      <c r="AS41" s="38">
        <v>0.50819318306978112</v>
      </c>
      <c r="AT41" s="38">
        <v>0.64098102364094023</v>
      </c>
      <c r="AU41" s="36">
        <v>71.306319162132013</v>
      </c>
      <c r="AV41" s="36">
        <v>26026.806494178185</v>
      </c>
      <c r="AW41" s="36">
        <v>-4440.090173416691</v>
      </c>
      <c r="AX41" s="38">
        <v>-5.9052544403526787E-2</v>
      </c>
      <c r="AY41" s="38">
        <v>-0.14573490112431597</v>
      </c>
      <c r="AZ41" s="36">
        <v>28881.543558062847</v>
      </c>
      <c r="BA41" s="36">
        <v>10682.214740653382</v>
      </c>
      <c r="BB41" s="36">
        <v>43120.357691832301</v>
      </c>
      <c r="BC41" s="36">
        <v>69748.008682998843</v>
      </c>
      <c r="BD41" s="38">
        <v>0.52150715013705062</v>
      </c>
      <c r="BE41" s="38">
        <v>0.57349439714946859</v>
      </c>
      <c r="BF41" s="36">
        <v>11268.578219521392</v>
      </c>
      <c r="BG41" s="36">
        <v>30188.232797463112</v>
      </c>
      <c r="BH41" s="36">
        <v>4440.090173416691</v>
      </c>
    </row>
    <row r="42" spans="2:60" x14ac:dyDescent="0.2">
      <c r="B42" s="35">
        <v>2039</v>
      </c>
      <c r="C42" s="36">
        <v>9851.5235455647271</v>
      </c>
      <c r="D42" s="36">
        <v>245.88007387614601</v>
      </c>
      <c r="E42" s="36">
        <v>92.403274445426135</v>
      </c>
      <c r="F42" s="36">
        <v>910313033.88639498</v>
      </c>
      <c r="G42" s="36">
        <v>143.1287235039415</v>
      </c>
      <c r="H42" s="36">
        <v>132.25562718958221</v>
      </c>
      <c r="I42" s="36">
        <v>130291942.52915998</v>
      </c>
      <c r="J42" s="36">
        <v>57758115.51210779</v>
      </c>
      <c r="K42" s="36">
        <v>45501215.952098966</v>
      </c>
      <c r="L42" s="36">
        <v>1591811.8798444453</v>
      </c>
      <c r="M42" s="36">
        <v>10665087.680164386</v>
      </c>
      <c r="N42" s="36">
        <v>12208910.592737466</v>
      </c>
      <c r="O42" s="36">
        <v>45549204.919370331</v>
      </c>
      <c r="P42" s="36">
        <v>1000000</v>
      </c>
      <c r="Q42" s="36">
        <v>58758115.51210779</v>
      </c>
      <c r="R42" s="36">
        <v>52427857.906657293</v>
      </c>
      <c r="S42" s="36">
        <v>41156362.530846454</v>
      </c>
      <c r="T42" s="36">
        <v>11271495.375810837</v>
      </c>
      <c r="U42" s="37">
        <v>0.4775878936751291</v>
      </c>
      <c r="V42" s="38">
        <v>0.57887726665437256</v>
      </c>
      <c r="W42" s="36">
        <v>2260000</v>
      </c>
      <c r="X42" s="36">
        <v>1267399.0351922165</v>
      </c>
      <c r="Y42" s="36">
        <v>55230716.476915576</v>
      </c>
      <c r="Z42" s="35">
        <v>2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6">
        <v>30969.708496437601</v>
      </c>
      <c r="AG42" s="36">
        <v>11454.549717860484</v>
      </c>
      <c r="AH42" s="36">
        <v>42424.258214298083</v>
      </c>
      <c r="AI42" s="36">
        <v>43776.166759055093</v>
      </c>
      <c r="AJ42" s="36">
        <v>30643.316731338564</v>
      </c>
      <c r="AK42" s="36">
        <v>55230.716476915579</v>
      </c>
      <c r="AL42" s="36">
        <v>42097.866449199049</v>
      </c>
      <c r="AM42" s="36">
        <v>73067.574945636647</v>
      </c>
      <c r="AN42" s="38">
        <v>0.41938324563443696</v>
      </c>
      <c r="AO42" s="36">
        <v>2397.5618142436224</v>
      </c>
      <c r="AP42" s="36">
        <v>3236.7084492288905</v>
      </c>
      <c r="AQ42" s="36">
        <v>76304.283394865532</v>
      </c>
      <c r="AR42" s="36">
        <v>86200.424973353176</v>
      </c>
      <c r="AS42" s="38">
        <v>0.50784165823529825</v>
      </c>
      <c r="AT42" s="38">
        <v>0.64072441051176776</v>
      </c>
      <c r="AU42" s="36">
        <v>71.306319162132013</v>
      </c>
      <c r="AV42" s="36">
        <v>26026.806494178185</v>
      </c>
      <c r="AW42" s="36">
        <v>-4942.9020022594159</v>
      </c>
      <c r="AX42" s="38">
        <v>-6.4778827378280848E-2</v>
      </c>
      <c r="AY42" s="38">
        <v>-0.15960440837949735</v>
      </c>
      <c r="AZ42" s="36">
        <v>29345.065015753149</v>
      </c>
      <c r="BA42" s="36">
        <v>10853.6541839087</v>
      </c>
      <c r="BB42" s="36">
        <v>43771.35688413091</v>
      </c>
      <c r="BC42" s="36">
        <v>70838.669018553483</v>
      </c>
      <c r="BD42" s="38">
        <v>0.5212732788339024</v>
      </c>
      <c r="BE42" s="38">
        <v>0.57364219853319864</v>
      </c>
      <c r="BF42" s="36">
        <v>11454.549717860484</v>
      </c>
      <c r="BG42" s="36">
        <v>30643.316731338564</v>
      </c>
      <c r="BH42" s="36">
        <v>4942.9020022594159</v>
      </c>
    </row>
    <row r="43" spans="2:60" x14ac:dyDescent="0.2">
      <c r="B43" s="35">
        <v>2040</v>
      </c>
      <c r="C43" s="36">
        <v>9912.838480373026</v>
      </c>
      <c r="D43" s="36">
        <v>266.6527770543355</v>
      </c>
      <c r="E43" s="36">
        <v>93.030181224706723</v>
      </c>
      <c r="F43" s="36">
        <v>922193160.2803489</v>
      </c>
      <c r="G43" s="36">
        <v>143.36434928230946</v>
      </c>
      <c r="H43" s="36">
        <v>133.37211394895402</v>
      </c>
      <c r="I43" s="36">
        <v>132209622.33618873</v>
      </c>
      <c r="J43" s="36">
        <v>58765661.487803012</v>
      </c>
      <c r="K43" s="36">
        <v>46323739.697575517</v>
      </c>
      <c r="L43" s="36">
        <v>1776834.1100631079</v>
      </c>
      <c r="M43" s="36">
        <v>10665087.680164386</v>
      </c>
      <c r="N43" s="36">
        <v>12336223.869033242</v>
      </c>
      <c r="O43" s="36">
        <v>46429437.618769772</v>
      </c>
      <c r="P43" s="36">
        <v>1000000</v>
      </c>
      <c r="Q43" s="36">
        <v>59765661.487803012</v>
      </c>
      <c r="R43" s="36">
        <v>53007364.939011477</v>
      </c>
      <c r="S43" s="36">
        <v>41782916.242632873</v>
      </c>
      <c r="T43" s="36">
        <v>11224448.696378605</v>
      </c>
      <c r="U43" s="37">
        <v>0.4795831523312728</v>
      </c>
      <c r="V43" s="38">
        <v>0.58039825793083011</v>
      </c>
      <c r="W43" s="36">
        <v>2260000</v>
      </c>
      <c r="X43" s="36">
        <v>1277399.0351922165</v>
      </c>
      <c r="Y43" s="36">
        <v>56228262.452610798</v>
      </c>
      <c r="Z43" s="35">
        <v>2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31308.518465681736</v>
      </c>
      <c r="AG43" s="36">
        <v>11579.862994156259</v>
      </c>
      <c r="AH43" s="36">
        <v>42888.381459837998</v>
      </c>
      <c r="AI43" s="36">
        <v>44648.399458454536</v>
      </c>
      <c r="AJ43" s="36">
        <v>31253.879620918175</v>
      </c>
      <c r="AK43" s="36">
        <v>56228.262452610797</v>
      </c>
      <c r="AL43" s="36">
        <v>42833.742615074436</v>
      </c>
      <c r="AM43" s="36">
        <v>74142.261080756172</v>
      </c>
      <c r="AN43" s="38">
        <v>0.42153933755643452</v>
      </c>
      <c r="AO43" s="36">
        <v>2372.7875047664229</v>
      </c>
      <c r="AP43" s="36">
        <v>3203.2631314346713</v>
      </c>
      <c r="AQ43" s="36">
        <v>77345.524212190838</v>
      </c>
      <c r="AR43" s="36">
        <v>87536.780918292527</v>
      </c>
      <c r="AS43" s="38">
        <v>0.51005301988577445</v>
      </c>
      <c r="AT43" s="38">
        <v>0.64233870451661534</v>
      </c>
      <c r="AU43" s="36">
        <v>71.306319162132013</v>
      </c>
      <c r="AV43" s="36">
        <v>26026.806494178185</v>
      </c>
      <c r="AW43" s="36">
        <v>-5281.7119715035515</v>
      </c>
      <c r="AX43" s="38">
        <v>-6.8287234785734022E-2</v>
      </c>
      <c r="AY43" s="38">
        <v>-0.16869887910196082</v>
      </c>
      <c r="AZ43" s="36">
        <v>29646.481650351147</v>
      </c>
      <c r="BA43" s="36">
        <v>10965.137048760014</v>
      </c>
      <c r="BB43" s="36">
        <v>44644.312108283229</v>
      </c>
      <c r="BC43" s="36">
        <v>71862.637174909411</v>
      </c>
      <c r="BD43" s="38">
        <v>0.52365051540099028</v>
      </c>
      <c r="BE43" s="38">
        <v>0.57720614816450622</v>
      </c>
      <c r="BF43" s="36">
        <v>11579.862994156259</v>
      </c>
      <c r="BG43" s="36">
        <v>31253.879620918175</v>
      </c>
      <c r="BH43" s="36">
        <v>5281.7119715035515</v>
      </c>
    </row>
    <row r="44" spans="2:60" x14ac:dyDescent="0.2">
      <c r="B44" s="35">
        <v>2041</v>
      </c>
      <c r="C44" s="36">
        <v>9919.794196167084</v>
      </c>
      <c r="D44" s="36">
        <v>289.18042194263086</v>
      </c>
      <c r="E44" s="36">
        <v>93.427620356052259</v>
      </c>
      <c r="F44" s="36">
        <v>926782766.16966891</v>
      </c>
      <c r="G44" s="36">
        <v>143.59988683360541</v>
      </c>
      <c r="H44" s="36">
        <v>134.16195710262153</v>
      </c>
      <c r="I44" s="36">
        <v>133085900.34130023</v>
      </c>
      <c r="J44" s="36">
        <v>59121786.933572412</v>
      </c>
      <c r="K44" s="36">
        <v>46504675.142291509</v>
      </c>
      <c r="L44" s="36">
        <v>1952024.1111165218</v>
      </c>
      <c r="M44" s="36">
        <v>10665087.680164386</v>
      </c>
      <c r="N44" s="36">
        <v>12537899.425439011</v>
      </c>
      <c r="O44" s="36">
        <v>46583887.508133404</v>
      </c>
      <c r="P44" s="36">
        <v>1000000</v>
      </c>
      <c r="Q44" s="36">
        <v>60121786.933572412</v>
      </c>
      <c r="R44" s="36">
        <v>53593636.562636137</v>
      </c>
      <c r="S44" s="36">
        <v>42419008.444451287</v>
      </c>
      <c r="T44" s="36">
        <v>11174628.118184851</v>
      </c>
      <c r="U44" s="37">
        <v>0.48158674674541552</v>
      </c>
      <c r="V44" s="38">
        <v>0.57855072447831268</v>
      </c>
      <c r="W44" s="36">
        <v>2260000</v>
      </c>
      <c r="X44" s="36">
        <v>1287399.0351922165</v>
      </c>
      <c r="Y44" s="36">
        <v>56574387.898380198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6">
        <v>31848.382007075117</v>
      </c>
      <c r="AG44" s="36">
        <v>11779.538550562031</v>
      </c>
      <c r="AH44" s="36">
        <v>43627.920557637146</v>
      </c>
      <c r="AI44" s="36">
        <v>44794.84934781817</v>
      </c>
      <c r="AJ44" s="36">
        <v>31356.394543472717</v>
      </c>
      <c r="AK44" s="36">
        <v>56574.387898380199</v>
      </c>
      <c r="AL44" s="36">
        <v>43135.93309403475</v>
      </c>
      <c r="AM44" s="36">
        <v>74984.315101109867</v>
      </c>
      <c r="AN44" s="38">
        <v>0.41817271386944499</v>
      </c>
      <c r="AO44" s="36">
        <v>2344.56709990134</v>
      </c>
      <c r="AP44" s="36">
        <v>3165.1655848668092</v>
      </c>
      <c r="AQ44" s="36">
        <v>78149.480685976683</v>
      </c>
      <c r="AR44" s="36">
        <v>88422.769905455323</v>
      </c>
      <c r="AS44" s="38">
        <v>0.50659857631370708</v>
      </c>
      <c r="AT44" s="38">
        <v>0.63981696070900618</v>
      </c>
      <c r="AU44" s="36">
        <v>71.306319162132013</v>
      </c>
      <c r="AV44" s="36">
        <v>26026.806494178185</v>
      </c>
      <c r="AW44" s="36">
        <v>-5821.5755128969322</v>
      </c>
      <c r="AX44" s="38">
        <v>-7.4492824031543031E-2</v>
      </c>
      <c r="AY44" s="38">
        <v>-0.18279030663484472</v>
      </c>
      <c r="AZ44" s="36">
        <v>30161.657126833139</v>
      </c>
      <c r="BA44" s="36">
        <v>11155.681403075272</v>
      </c>
      <c r="BB44" s="36">
        <v>44791.448606262733</v>
      </c>
      <c r="BC44" s="36">
        <v>72671.352554292331</v>
      </c>
      <c r="BD44" s="38">
        <v>0.52017279648162063</v>
      </c>
      <c r="BE44" s="38">
        <v>0.57315094371830178</v>
      </c>
      <c r="BF44" s="36">
        <v>11779.538550562031</v>
      </c>
      <c r="BG44" s="36">
        <v>31356.394543472717</v>
      </c>
      <c r="BH44" s="36">
        <v>5821.5755128969322</v>
      </c>
    </row>
    <row r="45" spans="2:60" x14ac:dyDescent="0.2">
      <c r="B45" s="35">
        <v>2042</v>
      </c>
      <c r="C45" s="36">
        <v>9983.8042079442148</v>
      </c>
      <c r="D45" s="36">
        <v>310</v>
      </c>
      <c r="E45" s="36">
        <v>94.431636503252662</v>
      </c>
      <c r="F45" s="36">
        <v>942786969.8842324</v>
      </c>
      <c r="G45" s="36">
        <v>143.73904358577528</v>
      </c>
      <c r="H45" s="36">
        <v>135.73513115217122</v>
      </c>
      <c r="I45" s="36">
        <v>135515297.3562907</v>
      </c>
      <c r="J45" s="36">
        <v>60411284.736713946</v>
      </c>
      <c r="K45" s="36">
        <v>47638853.562766701</v>
      </c>
      <c r="L45" s="36">
        <v>2107343.4937828667</v>
      </c>
      <c r="M45" s="36">
        <v>10665087.680164386</v>
      </c>
      <c r="N45" s="36">
        <v>12466389.517899631</v>
      </c>
      <c r="O45" s="36">
        <v>47944895.218814321</v>
      </c>
      <c r="P45" s="36">
        <v>1000000</v>
      </c>
      <c r="Q45" s="36">
        <v>61411284.736713946</v>
      </c>
      <c r="R45" s="36">
        <v>54186918.241047606</v>
      </c>
      <c r="S45" s="36">
        <v>43064784.347782165</v>
      </c>
      <c r="T45" s="36">
        <v>11122133.893265439</v>
      </c>
      <c r="U45" s="37">
        <v>0.48359871174254654</v>
      </c>
      <c r="V45" s="38">
        <v>0.58152428352607477</v>
      </c>
      <c r="W45" s="36">
        <v>2260000</v>
      </c>
      <c r="X45" s="36">
        <v>1297399.0351922165</v>
      </c>
      <c r="Y45" s="36">
        <v>57853885.701521739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31649.632997801971</v>
      </c>
      <c r="AG45" s="36">
        <v>11706.028643022648</v>
      </c>
      <c r="AH45" s="36">
        <v>43355.661640824619</v>
      </c>
      <c r="AI45" s="36">
        <v>46147.857058499088</v>
      </c>
      <c r="AJ45" s="36">
        <v>32303.499940949361</v>
      </c>
      <c r="AK45" s="36">
        <v>57853.885701521736</v>
      </c>
      <c r="AL45" s="36">
        <v>44009.528583972009</v>
      </c>
      <c r="AM45" s="36">
        <v>75659.16158177398</v>
      </c>
      <c r="AN45" s="38">
        <v>0.42696085002257228</v>
      </c>
      <c r="AO45" s="36">
        <v>2312.9735742766111</v>
      </c>
      <c r="AP45" s="36">
        <v>3122.5143252734251</v>
      </c>
      <c r="AQ45" s="36">
        <v>78781.675907047407</v>
      </c>
      <c r="AR45" s="36">
        <v>89503.5186993237</v>
      </c>
      <c r="AS45" s="38">
        <v>0.51559824383583464</v>
      </c>
      <c r="AT45" s="38">
        <v>0.64638671800015934</v>
      </c>
      <c r="AU45" s="36">
        <v>71.306319162132013</v>
      </c>
      <c r="AV45" s="36">
        <v>26026.806494178185</v>
      </c>
      <c r="AW45" s="36">
        <v>-5622.8265036237863</v>
      </c>
      <c r="AX45" s="38">
        <v>-7.1372263142231496E-2</v>
      </c>
      <c r="AY45" s="38">
        <v>-0.17765850567727862</v>
      </c>
      <c r="AZ45" s="36">
        <v>29946.127964934902</v>
      </c>
      <c r="BA45" s="36">
        <v>11075.965137715652</v>
      </c>
      <c r="BB45" s="36">
        <v>46145.361399250462</v>
      </c>
      <c r="BC45" s="36">
        <v>73323.846082125878</v>
      </c>
      <c r="BD45" s="38">
        <v>0.52938750664382539</v>
      </c>
      <c r="BE45" s="38">
        <v>0.58573723988426263</v>
      </c>
      <c r="BF45" s="36">
        <v>11706.028643022648</v>
      </c>
      <c r="BG45" s="36">
        <v>32303.499940949361</v>
      </c>
      <c r="BH45" s="36">
        <v>5622.8265036237863</v>
      </c>
    </row>
    <row r="46" spans="2:60" x14ac:dyDescent="0.2">
      <c r="B46" s="35">
        <v>2043</v>
      </c>
      <c r="C46" s="36">
        <v>9988.7525406013065</v>
      </c>
      <c r="D46" s="36">
        <v>340.10611399540056</v>
      </c>
      <c r="E46" s="36">
        <v>94.911183484445758</v>
      </c>
      <c r="F46" s="36">
        <v>948044325.16173422</v>
      </c>
      <c r="G46" s="36">
        <v>143.9160734809702</v>
      </c>
      <c r="H46" s="36">
        <v>136.5924485651334</v>
      </c>
      <c r="I46" s="36">
        <v>136438816.76319295</v>
      </c>
      <c r="J46" s="36">
        <v>60775247.446860954</v>
      </c>
      <c r="K46" s="36">
        <v>47843820.444264762</v>
      </c>
      <c r="L46" s="36">
        <v>2266339.3224318139</v>
      </c>
      <c r="M46" s="36">
        <v>10665087.680164386</v>
      </c>
      <c r="N46" s="36">
        <v>12571204.106278939</v>
      </c>
      <c r="O46" s="36">
        <v>48204043.340582021</v>
      </c>
      <c r="P46" s="36">
        <v>1000000</v>
      </c>
      <c r="Q46" s="36">
        <v>61775247.446860954</v>
      </c>
      <c r="R46" s="36">
        <v>54787460.858437926</v>
      </c>
      <c r="S46" s="36">
        <v>43720391.374767624</v>
      </c>
      <c r="T46" s="36">
        <v>11067069.483670302</v>
      </c>
      <c r="U46" s="37">
        <v>0.48561908229314632</v>
      </c>
      <c r="V46" s="38">
        <v>0.57975034967120198</v>
      </c>
      <c r="W46" s="36">
        <v>2260000</v>
      </c>
      <c r="X46" s="36">
        <v>1307399.0351922165</v>
      </c>
      <c r="Y46" s="36">
        <v>58207848.411668748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31927.613181197885</v>
      </c>
      <c r="AG46" s="36">
        <v>11808.843231401959</v>
      </c>
      <c r="AH46" s="36">
        <v>43736.456412599844</v>
      </c>
      <c r="AI46" s="36">
        <v>46399.005180266788</v>
      </c>
      <c r="AJ46" s="36">
        <v>32479.303626186749</v>
      </c>
      <c r="AK46" s="36">
        <v>58207.848411668747</v>
      </c>
      <c r="AL46" s="36">
        <v>44288.146857588712</v>
      </c>
      <c r="AM46" s="36">
        <v>76215.760038786597</v>
      </c>
      <c r="AN46" s="38">
        <v>0.42614944218437056</v>
      </c>
      <c r="AO46" s="36">
        <v>2278.3252204667765</v>
      </c>
      <c r="AP46" s="36">
        <v>3075.7390476301484</v>
      </c>
      <c r="AQ46" s="36">
        <v>79291.499086416748</v>
      </c>
      <c r="AR46" s="36">
        <v>90135.461592866632</v>
      </c>
      <c r="AS46" s="38">
        <v>0.51476970728620342</v>
      </c>
      <c r="AT46" s="38">
        <v>0.64578188631892852</v>
      </c>
      <c r="AU46" s="36">
        <v>71.306319162132013</v>
      </c>
      <c r="AV46" s="36">
        <v>26026.806494178185</v>
      </c>
      <c r="AW46" s="36">
        <v>-5900.8066870196999</v>
      </c>
      <c r="AX46" s="38">
        <v>-7.4419159115514236E-2</v>
      </c>
      <c r="AY46" s="38">
        <v>-0.18481828420843793</v>
      </c>
      <c r="AZ46" s="36">
        <v>30216.984660909286</v>
      </c>
      <c r="BA46" s="36">
        <v>11176.14501156919</v>
      </c>
      <c r="BB46" s="36">
        <v>46397.089141657212</v>
      </c>
      <c r="BC46" s="36">
        <v>73871.09207163853</v>
      </c>
      <c r="BD46" s="38">
        <v>0.52849952726381055</v>
      </c>
      <c r="BE46" s="38">
        <v>0.58514581860901393</v>
      </c>
      <c r="BF46" s="36">
        <v>11808.843231401959</v>
      </c>
      <c r="BG46" s="36">
        <v>32479.303626186749</v>
      </c>
      <c r="BH46" s="36">
        <v>5900.8066870196999</v>
      </c>
    </row>
    <row r="47" spans="2:60" x14ac:dyDescent="0.2">
      <c r="B47" s="35">
        <v>2044</v>
      </c>
      <c r="C47" s="36">
        <v>9986.4998944727849</v>
      </c>
      <c r="D47" s="36">
        <v>365</v>
      </c>
      <c r="E47" s="36">
        <v>95.500160564702568</v>
      </c>
      <c r="F47" s="36">
        <v>953712343.40153635</v>
      </c>
      <c r="G47" s="36">
        <v>144.08095862959129</v>
      </c>
      <c r="H47" s="36">
        <v>137.59754683442236</v>
      </c>
      <c r="I47" s="36">
        <v>137411788.69416735</v>
      </c>
      <c r="J47" s="36">
        <v>61202683.474837527</v>
      </c>
      <c r="K47" s="36">
        <v>48081625.659159854</v>
      </c>
      <c r="L47" s="36">
        <v>2455970.1355132833</v>
      </c>
      <c r="M47" s="36">
        <v>10665087.680164386</v>
      </c>
      <c r="N47" s="36">
        <v>12617229.00268062</v>
      </c>
      <c r="O47" s="36">
        <v>48585454.472156905</v>
      </c>
      <c r="P47" s="36">
        <v>1000000</v>
      </c>
      <c r="Q47" s="36">
        <v>62202683.474837527</v>
      </c>
      <c r="R47" s="36">
        <v>55395478.152264014</v>
      </c>
      <c r="S47" s="36">
        <v>44385979.191866003</v>
      </c>
      <c r="T47" s="36">
        <v>11009498.960398013</v>
      </c>
      <c r="U47" s="37">
        <v>0.48764789351379478</v>
      </c>
      <c r="V47" s="38">
        <v>0.57809521172840783</v>
      </c>
      <c r="W47" s="36">
        <v>2260000</v>
      </c>
      <c r="X47" s="36">
        <v>1317399.0351922165</v>
      </c>
      <c r="Y47" s="36">
        <v>58625284.439645305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6">
        <v>32046.643456654281</v>
      </c>
      <c r="AG47" s="36">
        <v>11852.868127803638</v>
      </c>
      <c r="AH47" s="36">
        <v>43899.51158445792</v>
      </c>
      <c r="AI47" s="36">
        <v>46772.416311841669</v>
      </c>
      <c r="AJ47" s="36">
        <v>32740.691418289167</v>
      </c>
      <c r="AK47" s="36">
        <v>58625.284439645307</v>
      </c>
      <c r="AL47" s="36">
        <v>44593.559546092802</v>
      </c>
      <c r="AM47" s="36">
        <v>76640.20300274709</v>
      </c>
      <c r="AN47" s="38">
        <v>0.42719995688314671</v>
      </c>
      <c r="AO47" s="36">
        <v>2240.8385435567766</v>
      </c>
      <c r="AP47" s="36">
        <v>3025.1320338016485</v>
      </c>
      <c r="AQ47" s="36">
        <v>79665.335036548742</v>
      </c>
      <c r="AR47" s="36">
        <v>90671.927896299589</v>
      </c>
      <c r="AS47" s="38">
        <v>0.51584230529800501</v>
      </c>
      <c r="AT47" s="38">
        <v>0.64656488286754366</v>
      </c>
      <c r="AU47" s="36">
        <v>71.306319162132013</v>
      </c>
      <c r="AV47" s="36">
        <v>26026.806494178185</v>
      </c>
      <c r="AW47" s="36">
        <v>-6019.8369624760962</v>
      </c>
      <c r="AX47" s="38">
        <v>-7.5564070115494084E-2</v>
      </c>
      <c r="AY47" s="38">
        <v>-0.18784609909672506</v>
      </c>
      <c r="AZ47" s="36">
        <v>30340.591383943654</v>
      </c>
      <c r="BA47" s="36">
        <v>11221.862566664095</v>
      </c>
      <c r="BB47" s="36">
        <v>46771.105760667866</v>
      </c>
      <c r="BC47" s="36">
        <v>74302.227983075252</v>
      </c>
      <c r="BD47" s="38">
        <v>0.52948285921616312</v>
      </c>
      <c r="BE47" s="38">
        <v>0.58709482285124748</v>
      </c>
      <c r="BF47" s="36">
        <v>11852.868127803638</v>
      </c>
      <c r="BG47" s="36">
        <v>32740.691418289167</v>
      </c>
      <c r="BH47" s="36">
        <v>6019.8369624760962</v>
      </c>
    </row>
    <row r="48" spans="2:60" x14ac:dyDescent="0.2">
      <c r="B48" s="35">
        <v>2045</v>
      </c>
      <c r="C48" s="36">
        <v>9987.009090795842</v>
      </c>
      <c r="D48" s="36">
        <v>380</v>
      </c>
      <c r="E48" s="36">
        <v>96.078709751744967</v>
      </c>
      <c r="F48" s="36">
        <v>959538947.72261202</v>
      </c>
      <c r="G48" s="36">
        <v>144.20420797106752</v>
      </c>
      <c r="H48" s="36">
        <v>138.54954242632465</v>
      </c>
      <c r="I48" s="36">
        <v>138369553.97373083</v>
      </c>
      <c r="J48" s="36">
        <v>61609825.856827229</v>
      </c>
      <c r="K48" s="36">
        <v>48306603.455839694</v>
      </c>
      <c r="L48" s="36">
        <v>2638134.7208231548</v>
      </c>
      <c r="M48" s="36">
        <v>10665087.680164386</v>
      </c>
      <c r="N48" s="36">
        <v>12628287.811609689</v>
      </c>
      <c r="O48" s="36">
        <v>48981538.045217544</v>
      </c>
      <c r="P48" s="36">
        <v>1000000</v>
      </c>
      <c r="Q48" s="36">
        <v>62609825.856827229</v>
      </c>
      <c r="R48" s="36">
        <v>56011182.556847923</v>
      </c>
      <c r="S48" s="36">
        <v>45061699.744018652</v>
      </c>
      <c r="T48" s="36">
        <v>10949482.812829269</v>
      </c>
      <c r="U48" s="37">
        <v>0.48968518066778088</v>
      </c>
      <c r="V48" s="38">
        <v>0.57635866031754746</v>
      </c>
      <c r="W48" s="36">
        <v>2260000</v>
      </c>
      <c r="X48" s="36">
        <v>1327399.0351922165</v>
      </c>
      <c r="Y48" s="36">
        <v>59022426.821635015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6">
        <v>32071.135791906949</v>
      </c>
      <c r="AG48" s="36">
        <v>11861.926936732707</v>
      </c>
      <c r="AH48" s="36">
        <v>43933.062728639656</v>
      </c>
      <c r="AI48" s="36">
        <v>47160.49988490231</v>
      </c>
      <c r="AJ48" s="36">
        <v>33012.349919431617</v>
      </c>
      <c r="AK48" s="36">
        <v>59022.426821635017</v>
      </c>
      <c r="AL48" s="36">
        <v>44874.276856164324</v>
      </c>
      <c r="AM48" s="36">
        <v>76945.412648071273</v>
      </c>
      <c r="AN48" s="38">
        <v>0.4290359721692793</v>
      </c>
      <c r="AO48" s="36">
        <v>2200.6544343448486</v>
      </c>
      <c r="AP48" s="36">
        <v>2970.8834863655457</v>
      </c>
      <c r="AQ48" s="36">
        <v>79916.296134436823</v>
      </c>
      <c r="AR48" s="36">
        <v>91093.562613541959</v>
      </c>
      <c r="AS48" s="38">
        <v>0.51771495736726669</v>
      </c>
      <c r="AT48" s="38">
        <v>0.64793191887810464</v>
      </c>
      <c r="AU48" s="36">
        <v>71.306319162132013</v>
      </c>
      <c r="AV48" s="36">
        <v>26026.806494178185</v>
      </c>
      <c r="AW48" s="36">
        <v>-6044.3292977287638</v>
      </c>
      <c r="AX48" s="38">
        <v>-7.5633251165205029E-2</v>
      </c>
      <c r="AY48" s="38">
        <v>-0.18846633112551103</v>
      </c>
      <c r="AZ48" s="36">
        <v>30381.501398581899</v>
      </c>
      <c r="BA48" s="36">
        <v>11236.993667968649</v>
      </c>
      <c r="BB48" s="36">
        <v>47159.539668722813</v>
      </c>
      <c r="BC48" s="36">
        <v>74630.172834656521</v>
      </c>
      <c r="BD48" s="38">
        <v>0.53120729479254114</v>
      </c>
      <c r="BE48" s="38">
        <v>0.59011167871681736</v>
      </c>
      <c r="BF48" s="36">
        <v>11861.926936732707</v>
      </c>
      <c r="BG48" s="36">
        <v>33012.349919431617</v>
      </c>
      <c r="BH48" s="36">
        <v>6044.3292977287638</v>
      </c>
    </row>
    <row r="49" spans="2:60" x14ac:dyDescent="0.2">
      <c r="B49" s="35">
        <v>2046</v>
      </c>
      <c r="C49" s="36">
        <v>10001.569269774311</v>
      </c>
      <c r="D49" s="36">
        <v>380</v>
      </c>
      <c r="E49" s="36">
        <v>96.74588387844652</v>
      </c>
      <c r="F49" s="36">
        <v>967610659.17582476</v>
      </c>
      <c r="G49" s="36">
        <v>144.42823033539585</v>
      </c>
      <c r="H49" s="36">
        <v>139.72836800797734</v>
      </c>
      <c r="I49" s="36">
        <v>139750295.15843025</v>
      </c>
      <c r="J49" s="36">
        <v>62214220.142644867</v>
      </c>
      <c r="K49" s="36">
        <v>48785926.320010088</v>
      </c>
      <c r="L49" s="36">
        <v>2763206.1424703873</v>
      </c>
      <c r="M49" s="36">
        <v>10665087.680164386</v>
      </c>
      <c r="N49" s="36">
        <v>12554549.589499986</v>
      </c>
      <c r="O49" s="36">
        <v>49659670.553144872</v>
      </c>
      <c r="P49" s="36">
        <v>1000000</v>
      </c>
      <c r="Q49" s="36">
        <v>63214220.142644867</v>
      </c>
      <c r="R49" s="36">
        <v>56634790.416540772</v>
      </c>
      <c r="S49" s="36">
        <v>45747707.289337054</v>
      </c>
      <c r="T49" s="36">
        <v>10887083.127203718</v>
      </c>
      <c r="U49" s="37">
        <v>0.49173097916571623</v>
      </c>
      <c r="V49" s="38">
        <v>0.57587419625024361</v>
      </c>
      <c r="W49" s="36">
        <v>2260000</v>
      </c>
      <c r="X49" s="36">
        <v>1337399.0351922165</v>
      </c>
      <c r="Y49" s="36">
        <v>59616821.107452646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6">
        <v>31866.362080277009</v>
      </c>
      <c r="AG49" s="36">
        <v>11786.188714623006</v>
      </c>
      <c r="AH49" s="36">
        <v>43652.550794900017</v>
      </c>
      <c r="AI49" s="36">
        <v>47830.632392829641</v>
      </c>
      <c r="AJ49" s="36">
        <v>33481.442674980746</v>
      </c>
      <c r="AK49" s="36">
        <v>59616.821107452648</v>
      </c>
      <c r="AL49" s="36">
        <v>45267.631389603754</v>
      </c>
      <c r="AM49" s="36">
        <v>77133.993469880763</v>
      </c>
      <c r="AN49" s="38">
        <v>0.43406857558923823</v>
      </c>
      <c r="AO49" s="36">
        <v>2158.1166368541926</v>
      </c>
      <c r="AP49" s="36">
        <v>2913.45745975316</v>
      </c>
      <c r="AQ49" s="36">
        <v>80047.450929633924</v>
      </c>
      <c r="AR49" s="36">
        <v>91483.18318772965</v>
      </c>
      <c r="AS49" s="38">
        <v>0.52283524387950042</v>
      </c>
      <c r="AT49" s="38">
        <v>0.65166972803203538</v>
      </c>
      <c r="AU49" s="36">
        <v>71.306319162132013</v>
      </c>
      <c r="AV49" s="36">
        <v>26026.806494178185</v>
      </c>
      <c r="AW49" s="36">
        <v>-5839.5555860988243</v>
      </c>
      <c r="AX49" s="38">
        <v>-7.2951174812950784E-2</v>
      </c>
      <c r="AY49" s="38">
        <v>-0.18325140382789695</v>
      </c>
      <c r="AZ49" s="36">
        <v>30207.696056582736</v>
      </c>
      <c r="BA49" s="36">
        <v>11172.709500379915</v>
      </c>
      <c r="BB49" s="36">
        <v>47829.708169990539</v>
      </c>
      <c r="BC49" s="36">
        <v>74861.201275956031</v>
      </c>
      <c r="BD49" s="38">
        <v>0.5361467009938321</v>
      </c>
      <c r="BE49" s="38">
        <v>0.59751694294469737</v>
      </c>
      <c r="BF49" s="36">
        <v>11786.188714623006</v>
      </c>
      <c r="BG49" s="36">
        <v>33481.442674980746</v>
      </c>
      <c r="BH49" s="36">
        <v>5839.5555860988243</v>
      </c>
    </row>
    <row r="50" spans="2:60" x14ac:dyDescent="0.2">
      <c r="B50" s="35">
        <v>2047</v>
      </c>
      <c r="C50" s="36">
        <v>9985.8454224806719</v>
      </c>
      <c r="D50" s="36">
        <v>380</v>
      </c>
      <c r="E50" s="36">
        <v>96.997203769968436</v>
      </c>
      <c r="F50" s="36">
        <v>968599083.25976431</v>
      </c>
      <c r="G50" s="36">
        <v>144.73179795055742</v>
      </c>
      <c r="H50" s="36">
        <v>140.38579697804118</v>
      </c>
      <c r="I50" s="36">
        <v>140187086.81344736</v>
      </c>
      <c r="J50" s="36">
        <v>62189076.736298084</v>
      </c>
      <c r="K50" s="36">
        <v>48677218.586317614</v>
      </c>
      <c r="L50" s="36">
        <v>2846770.4698160812</v>
      </c>
      <c r="M50" s="36">
        <v>10665087.680164386</v>
      </c>
      <c r="N50" s="36">
        <v>12595403.643409956</v>
      </c>
      <c r="O50" s="36">
        <v>49593673.092888124</v>
      </c>
      <c r="P50" s="36">
        <v>1000000</v>
      </c>
      <c r="Q50" s="36">
        <v>63189076.736298084</v>
      </c>
      <c r="R50" s="36">
        <v>57266541.445552938</v>
      </c>
      <c r="S50" s="36">
        <v>46444158.434317842</v>
      </c>
      <c r="T50" s="36">
        <v>10822383.011235097</v>
      </c>
      <c r="U50" s="37">
        <v>0.49378532456615004</v>
      </c>
      <c r="V50" s="38">
        <v>0.57247937040725461</v>
      </c>
      <c r="W50" s="36">
        <v>2260000</v>
      </c>
      <c r="X50" s="36">
        <v>1347399.0351922165</v>
      </c>
      <c r="Y50" s="36">
        <v>59581677.701105863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6">
        <v>31971.411929737307</v>
      </c>
      <c r="AG50" s="36">
        <v>11825.042768532976</v>
      </c>
      <c r="AH50" s="36">
        <v>43796.454698270281</v>
      </c>
      <c r="AI50" s="36">
        <v>47756.634932572888</v>
      </c>
      <c r="AJ50" s="36">
        <v>33429.644452801018</v>
      </c>
      <c r="AK50" s="36">
        <v>59581.677701105866</v>
      </c>
      <c r="AL50" s="36">
        <v>45254.687221333996</v>
      </c>
      <c r="AM50" s="36">
        <v>77226.099151071307</v>
      </c>
      <c r="AN50" s="38">
        <v>0.43288013793633745</v>
      </c>
      <c r="AO50" s="36">
        <v>2113.4132650352594</v>
      </c>
      <c r="AP50" s="36">
        <v>2853.1079077976005</v>
      </c>
      <c r="AQ50" s="36">
        <v>80079.207058868909</v>
      </c>
      <c r="AR50" s="36">
        <v>91553.089630843169</v>
      </c>
      <c r="AS50" s="38">
        <v>0.5216277803964382</v>
      </c>
      <c r="AT50" s="38">
        <v>0.6507882796893999</v>
      </c>
      <c r="AU50" s="36">
        <v>71.306319162132013</v>
      </c>
      <c r="AV50" s="36">
        <v>26026.806494178185</v>
      </c>
      <c r="AW50" s="36">
        <v>-5944.6054355591223</v>
      </c>
      <c r="AX50" s="38">
        <v>-7.4234069665413197E-2</v>
      </c>
      <c r="AY50" s="38">
        <v>-0.18593502997688741</v>
      </c>
      <c r="AZ50" s="36">
        <v>30363.012698504441</v>
      </c>
      <c r="BA50" s="36">
        <v>11230.155381638629</v>
      </c>
      <c r="BB50" s="36">
        <v>47755.734160990505</v>
      </c>
      <c r="BC50" s="36">
        <v>75022.181992836413</v>
      </c>
      <c r="BD50" s="38">
        <v>0.53448596416000727</v>
      </c>
      <c r="BE50" s="38">
        <v>0.59635623172296981</v>
      </c>
      <c r="BF50" s="36">
        <v>11825.042768532976</v>
      </c>
      <c r="BG50" s="36">
        <v>33429.644452801018</v>
      </c>
      <c r="BH50" s="36">
        <v>5944.6054355591223</v>
      </c>
    </row>
    <row r="51" spans="2:60" x14ac:dyDescent="0.2">
      <c r="B51" s="35">
        <v>2048</v>
      </c>
      <c r="C51" s="36">
        <v>9995.0269916688649</v>
      </c>
      <c r="D51" s="36">
        <v>380</v>
      </c>
      <c r="E51" s="36">
        <v>97.406653686641818</v>
      </c>
      <c r="F51" s="36">
        <v>973582132.76612663</v>
      </c>
      <c r="G51" s="36">
        <v>145.03405767156548</v>
      </c>
      <c r="H51" s="36">
        <v>141.27282228382614</v>
      </c>
      <c r="I51" s="36">
        <v>141202567.19160813</v>
      </c>
      <c r="J51" s="36">
        <v>62479580.798946515</v>
      </c>
      <c r="K51" s="36">
        <v>48919673.548744217</v>
      </c>
      <c r="L51" s="36">
        <v>2894819.570037913</v>
      </c>
      <c r="M51" s="36">
        <v>10665087.680164386</v>
      </c>
      <c r="N51" s="36">
        <v>12527074.058281979</v>
      </c>
      <c r="O51" s="36">
        <v>49952506.740664542</v>
      </c>
      <c r="P51" s="36">
        <v>1000000</v>
      </c>
      <c r="Q51" s="36">
        <v>63479580.798946515</v>
      </c>
      <c r="R51" s="36">
        <v>57906668.920387626</v>
      </c>
      <c r="S51" s="36">
        <v>47151212.169594087</v>
      </c>
      <c r="T51" s="36">
        <v>10755456.750793541</v>
      </c>
      <c r="U51" s="37">
        <v>0.49584825257618775</v>
      </c>
      <c r="V51" s="38">
        <v>0.57080947867552245</v>
      </c>
      <c r="W51" s="36">
        <v>2260000</v>
      </c>
      <c r="X51" s="36">
        <v>1357399.0351922165</v>
      </c>
      <c r="Y51" s="36">
        <v>59862181.763754301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6">
        <v>31781.261569946841</v>
      </c>
      <c r="AG51" s="36">
        <v>11754.713183404998</v>
      </c>
      <c r="AH51" s="36">
        <v>43535.974753351838</v>
      </c>
      <c r="AI51" s="36">
        <v>48107.468580349305</v>
      </c>
      <c r="AJ51" s="36">
        <v>33675.228006244513</v>
      </c>
      <c r="AK51" s="36">
        <v>59862.181763754299</v>
      </c>
      <c r="AL51" s="36">
        <v>45429.941189649515</v>
      </c>
      <c r="AM51" s="36">
        <v>77211.202759596345</v>
      </c>
      <c r="AN51" s="38">
        <v>0.43614432624622107</v>
      </c>
      <c r="AO51" s="36">
        <v>2062.6913466744131</v>
      </c>
      <c r="AP51" s="36">
        <v>2784.633318010458</v>
      </c>
      <c r="AQ51" s="36">
        <v>79995.8360776068</v>
      </c>
      <c r="AR51" s="36">
        <v>91643.443333701143</v>
      </c>
      <c r="AS51" s="38">
        <v>0.52494173975082592</v>
      </c>
      <c r="AT51" s="38">
        <v>0.65320747001810286</v>
      </c>
      <c r="AU51" s="36">
        <v>71.306319162132013</v>
      </c>
      <c r="AV51" s="36">
        <v>26026.806494178185</v>
      </c>
      <c r="AW51" s="36">
        <v>-5754.4550757686557</v>
      </c>
      <c r="AX51" s="38">
        <v>-7.1934432564540671E-2</v>
      </c>
      <c r="AY51" s="38">
        <v>-0.18106440057779874</v>
      </c>
      <c r="AZ51" s="36">
        <v>30241.802720022974</v>
      </c>
      <c r="BA51" s="36">
        <v>11185.32429370713</v>
      </c>
      <c r="BB51" s="36">
        <v>48106.596400624738</v>
      </c>
      <c r="BC51" s="36">
        <v>75101.744494167418</v>
      </c>
      <c r="BD51" s="38">
        <v>0.53730141633886142</v>
      </c>
      <c r="BE51" s="38">
        <v>0.60136375540790421</v>
      </c>
      <c r="BF51" s="36">
        <v>11754.713183404998</v>
      </c>
      <c r="BG51" s="36">
        <v>33675.228006244513</v>
      </c>
      <c r="BH51" s="36">
        <v>5754.4550757686557</v>
      </c>
    </row>
    <row r="52" spans="2:60" x14ac:dyDescent="0.2">
      <c r="B52" s="35">
        <v>2049</v>
      </c>
      <c r="C52" s="36">
        <v>9991.7206960840558</v>
      </c>
      <c r="D52" s="36">
        <v>380</v>
      </c>
      <c r="E52" s="36">
        <v>97.730368569249308</v>
      </c>
      <c r="F52" s="36">
        <v>976494546.26929092</v>
      </c>
      <c r="G52" s="36">
        <v>145.32734479901509</v>
      </c>
      <c r="H52" s="36">
        <v>142.02894970398123</v>
      </c>
      <c r="I52" s="36">
        <v>141911359.62003505</v>
      </c>
      <c r="J52" s="36">
        <v>62565880.74648051</v>
      </c>
      <c r="K52" s="36">
        <v>48968604.466644868</v>
      </c>
      <c r="L52" s="36">
        <v>2932188.5996712493</v>
      </c>
      <c r="M52" s="36">
        <v>10665087.680164386</v>
      </c>
      <c r="N52" s="36">
        <v>12466191.473513177</v>
      </c>
      <c r="O52" s="36">
        <v>50099689.272967324</v>
      </c>
      <c r="P52" s="36">
        <v>1000000</v>
      </c>
      <c r="Q52" s="36">
        <v>63565880.74648051</v>
      </c>
      <c r="R52" s="36">
        <v>58555368.459906965</v>
      </c>
      <c r="S52" s="36">
        <v>47869029.906230696</v>
      </c>
      <c r="T52" s="36">
        <v>10686338.55367627</v>
      </c>
      <c r="U52" s="37">
        <v>0.49791979905211109</v>
      </c>
      <c r="V52" s="38">
        <v>0.56816912628079363</v>
      </c>
      <c r="W52" s="36">
        <v>2260000</v>
      </c>
      <c r="X52" s="36">
        <v>1367399.0351922165</v>
      </c>
      <c r="Y52" s="36">
        <v>59938481.711288281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6">
        <v>31611.245692608973</v>
      </c>
      <c r="AG52" s="36">
        <v>11691.830598636196</v>
      </c>
      <c r="AH52" s="36">
        <v>43303.076291245168</v>
      </c>
      <c r="AI52" s="36">
        <v>48246.651112652085</v>
      </c>
      <c r="AJ52" s="36">
        <v>33772.655778856461</v>
      </c>
      <c r="AK52" s="36">
        <v>59938.481711288281</v>
      </c>
      <c r="AL52" s="36">
        <v>45464.486377492656</v>
      </c>
      <c r="AM52" s="36">
        <v>77075.732070101629</v>
      </c>
      <c r="AN52" s="38">
        <v>0.43817495950787316</v>
      </c>
      <c r="AO52" s="36">
        <v>2022.6913466744131</v>
      </c>
      <c r="AP52" s="36">
        <v>2730.633318010458</v>
      </c>
      <c r="AQ52" s="36">
        <v>79806.365388112084</v>
      </c>
      <c r="AR52" s="36">
        <v>91549.727403897254</v>
      </c>
      <c r="AS52" s="38">
        <v>0.52699939673002494</v>
      </c>
      <c r="AT52" s="38">
        <v>0.65470955961291821</v>
      </c>
      <c r="AU52" s="36">
        <v>71.306319162132013</v>
      </c>
      <c r="AV52" s="36">
        <v>26026.806494178185</v>
      </c>
      <c r="AW52" s="36">
        <v>-5584.4391984307877</v>
      </c>
      <c r="AX52" s="38">
        <v>-6.9974859414693294E-2</v>
      </c>
      <c r="AY52" s="38">
        <v>-0.17665989036732221</v>
      </c>
      <c r="AZ52" s="36">
        <v>30181.187013160255</v>
      </c>
      <c r="BA52" s="36">
        <v>11162.904785689412</v>
      </c>
      <c r="BB52" s="36">
        <v>48245.814324859341</v>
      </c>
      <c r="BC52" s="36">
        <v>75116.161826251206</v>
      </c>
      <c r="BD52" s="38">
        <v>0.53851841588314409</v>
      </c>
      <c r="BE52" s="38">
        <v>0.60453591753278879</v>
      </c>
      <c r="BF52" s="36">
        <v>11691.830598636196</v>
      </c>
      <c r="BG52" s="36">
        <v>33772.655778856461</v>
      </c>
      <c r="BH52" s="36">
        <v>5584.4391984307877</v>
      </c>
    </row>
    <row r="53" spans="2:60" x14ac:dyDescent="0.2">
      <c r="B53" s="35">
        <v>2050</v>
      </c>
      <c r="C53" s="36">
        <v>10268.950253682258</v>
      </c>
      <c r="D53" s="36">
        <v>380</v>
      </c>
      <c r="E53" s="36">
        <v>98.928920746398845</v>
      </c>
      <c r="F53" s="36">
        <v>1015896165.7952443</v>
      </c>
      <c r="G53" s="36">
        <v>145.77999554173863</v>
      </c>
      <c r="H53" s="36">
        <v>144.21857625359038</v>
      </c>
      <c r="I53" s="36">
        <v>148097338.52050009</v>
      </c>
      <c r="J53" s="36">
        <v>66026552.469492987</v>
      </c>
      <c r="K53" s="36">
        <v>52396248.597650319</v>
      </c>
      <c r="L53" s="36">
        <v>2965216.1916782893</v>
      </c>
      <c r="M53" s="36">
        <v>10665087.680164386</v>
      </c>
      <c r="N53" s="36">
        <v>11565224.444087345</v>
      </c>
      <c r="O53" s="36">
        <v>54461328.025405653</v>
      </c>
      <c r="P53" s="36">
        <v>1000000</v>
      </c>
      <c r="Q53" s="36">
        <v>67026552.469492987</v>
      </c>
      <c r="R53" s="36">
        <v>59212832.783497125</v>
      </c>
      <c r="S53" s="36">
        <v>48597775.51257249</v>
      </c>
      <c r="T53" s="36">
        <v>10615057.270924639</v>
      </c>
      <c r="U53" s="37">
        <v>0.50000000000000167</v>
      </c>
      <c r="V53" s="38">
        <v>0.58156045951279067</v>
      </c>
      <c r="W53" s="36">
        <v>2260000</v>
      </c>
      <c r="X53" s="36">
        <v>1377399.0351922165</v>
      </c>
      <c r="Y53" s="36">
        <v>63389153.43430078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6">
        <v>29169.890390828026</v>
      </c>
      <c r="AG53" s="36">
        <v>10788.863569210365</v>
      </c>
      <c r="AH53" s="36">
        <v>39958.75396003839</v>
      </c>
      <c r="AI53" s="36">
        <v>52600.289865090417</v>
      </c>
      <c r="AJ53" s="36">
        <v>36820.202905563288</v>
      </c>
      <c r="AK53" s="36">
        <v>63389.153434300781</v>
      </c>
      <c r="AL53" s="36">
        <v>47609.066474773652</v>
      </c>
      <c r="AM53" s="36">
        <v>76778.956865601678</v>
      </c>
      <c r="AN53" s="38">
        <v>0.47956112467137968</v>
      </c>
      <c r="AO53" s="36">
        <v>1982.6913466744131</v>
      </c>
      <c r="AP53" s="36">
        <v>2676.633318010458</v>
      </c>
      <c r="AQ53" s="36">
        <v>79455.590183612134</v>
      </c>
      <c r="AR53" s="36">
        <v>92559.043825128814</v>
      </c>
      <c r="AS53" s="38">
        <v>0.56828903682786303</v>
      </c>
      <c r="AT53" s="38">
        <v>0.68485099688433992</v>
      </c>
      <c r="AU53" s="36">
        <v>71.306319162132013</v>
      </c>
      <c r="AV53" s="36">
        <v>26026.806494178185</v>
      </c>
      <c r="AW53" s="36">
        <v>-3143.0838966498413</v>
      </c>
      <c r="AX53" s="38">
        <v>-3.9557744010038309E-2</v>
      </c>
      <c r="AY53" s="38">
        <v>-0.10775096699157054</v>
      </c>
      <c r="AZ53" s="36">
        <v>27883.825110197286</v>
      </c>
      <c r="BA53" s="36">
        <v>10313.195588703105</v>
      </c>
      <c r="BB53" s="36">
        <v>52599.492726207471</v>
      </c>
      <c r="BC53" s="36">
        <v>75016.66560724561</v>
      </c>
      <c r="BD53" s="38">
        <v>0.57931181211702987</v>
      </c>
      <c r="BE53" s="38">
        <v>0.66199864106045259</v>
      </c>
      <c r="BF53" s="36">
        <v>10788.863569210365</v>
      </c>
      <c r="BG53" s="36">
        <v>36820.202905563288</v>
      </c>
      <c r="BH53" s="36">
        <v>3143.0838966498413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BH53"/>
  <sheetViews>
    <sheetView workbookViewId="0">
      <pane xSplit="2" ySplit="2" topLeftCell="AV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5"/>
    <col min="2" max="2" width="6.5546875" style="35" customWidth="1"/>
    <col min="3" max="12" width="13.5546875" style="35" customWidth="1"/>
    <col min="13" max="18" width="11.5546875" style="35" customWidth="1"/>
    <col min="19" max="19" width="14.5546875" style="35" customWidth="1"/>
    <col min="20" max="20" width="16.44140625" style="35" customWidth="1"/>
    <col min="21" max="21" width="19" style="35" customWidth="1"/>
    <col min="22" max="25" width="14" style="35" customWidth="1"/>
    <col min="26" max="29" width="11.5546875" style="35" customWidth="1"/>
    <col min="30" max="35" width="13.5546875" style="35" customWidth="1"/>
    <col min="36" max="36" width="26.5546875" style="35" customWidth="1"/>
    <col min="37" max="39" width="18.44140625" style="35" customWidth="1"/>
    <col min="40" max="42" width="14.5546875" style="35" customWidth="1"/>
    <col min="43" max="44" width="19" style="35" customWidth="1"/>
    <col min="45" max="46" width="19.5546875" style="35" customWidth="1"/>
    <col min="47" max="49" width="14.44140625" style="35" customWidth="1"/>
    <col min="50" max="52" width="18.44140625" style="35" customWidth="1"/>
    <col min="53" max="53" width="13.5546875" style="35" customWidth="1"/>
    <col min="54" max="54" width="14.44140625" style="35" customWidth="1"/>
    <col min="55" max="55" width="15.44140625" style="35" customWidth="1"/>
    <col min="56" max="56" width="20.5546875" style="35" customWidth="1"/>
    <col min="57" max="57" width="12.5546875" style="35" customWidth="1"/>
    <col min="58" max="58" width="13.5546875" style="35" customWidth="1"/>
    <col min="59" max="59" width="14" style="35" customWidth="1"/>
    <col min="60" max="60" width="13.44140625" style="35" customWidth="1"/>
    <col min="61" max="16384" width="9.44140625" style="35"/>
  </cols>
  <sheetData>
    <row r="2" spans="2:60" ht="30.6" x14ac:dyDescent="0.2">
      <c r="B2" s="33" t="s">
        <v>0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4" t="s">
        <v>28</v>
      </c>
      <c r="X2" s="34" t="s">
        <v>29</v>
      </c>
      <c r="Y2" s="34" t="s">
        <v>30</v>
      </c>
      <c r="Z2" s="33" t="s">
        <v>31</v>
      </c>
      <c r="AA2" s="33" t="s">
        <v>5</v>
      </c>
      <c r="AB2" s="33" t="s">
        <v>4</v>
      </c>
      <c r="AC2" s="33" t="s">
        <v>32</v>
      </c>
      <c r="AD2" s="33" t="s">
        <v>33</v>
      </c>
      <c r="AE2" s="33" t="s">
        <v>34</v>
      </c>
      <c r="AF2" s="33" t="s">
        <v>35</v>
      </c>
      <c r="AG2" s="33" t="s">
        <v>36</v>
      </c>
      <c r="AH2" s="33" t="s">
        <v>37</v>
      </c>
      <c r="AI2" s="33" t="s">
        <v>38</v>
      </c>
      <c r="AJ2" s="33" t="s">
        <v>39</v>
      </c>
      <c r="AK2" s="33" t="s">
        <v>40</v>
      </c>
      <c r="AL2" s="33" t="s">
        <v>41</v>
      </c>
      <c r="AM2" s="33" t="s">
        <v>42</v>
      </c>
      <c r="AN2" s="33" t="s">
        <v>66</v>
      </c>
      <c r="AO2" s="33" t="s">
        <v>44</v>
      </c>
      <c r="AP2" s="33" t="s">
        <v>68</v>
      </c>
      <c r="AQ2" s="33" t="s">
        <v>67</v>
      </c>
      <c r="AR2" s="33" t="s">
        <v>47</v>
      </c>
      <c r="AS2" s="33" t="s">
        <v>48</v>
      </c>
      <c r="AT2" s="33" t="s">
        <v>49</v>
      </c>
      <c r="AU2" s="33" t="s">
        <v>50</v>
      </c>
      <c r="AV2" s="33" t="s">
        <v>51</v>
      </c>
      <c r="AW2" s="33" t="s">
        <v>52</v>
      </c>
      <c r="AX2" s="33" t="s">
        <v>53</v>
      </c>
      <c r="AY2" s="33" t="s">
        <v>54</v>
      </c>
      <c r="AZ2" s="33" t="s">
        <v>55</v>
      </c>
      <c r="BA2" s="33" t="s">
        <v>56</v>
      </c>
      <c r="BB2" s="33" t="s">
        <v>57</v>
      </c>
      <c r="BC2" s="33" t="s">
        <v>58</v>
      </c>
      <c r="BD2" s="33" t="s">
        <v>59</v>
      </c>
      <c r="BE2" s="33" t="s">
        <v>60</v>
      </c>
      <c r="BF2" s="33" t="s">
        <v>61</v>
      </c>
      <c r="BG2" s="33" t="s">
        <v>62</v>
      </c>
      <c r="BH2" s="33" t="s">
        <v>63</v>
      </c>
    </row>
    <row r="3" spans="2:60" x14ac:dyDescent="0.2">
      <c r="B3" s="35">
        <v>2000</v>
      </c>
      <c r="C3" s="36">
        <v>4820</v>
      </c>
      <c r="D3" s="36"/>
      <c r="E3" s="36">
        <v>67.510000000000005</v>
      </c>
      <c r="F3" s="36">
        <v>238136435</v>
      </c>
      <c r="G3" s="36">
        <v>139.34</v>
      </c>
      <c r="H3" s="36">
        <v>94.068434000000011</v>
      </c>
      <c r="I3" s="36">
        <v>45340985.188000001</v>
      </c>
      <c r="J3" s="36">
        <v>9946874</v>
      </c>
      <c r="K3" s="36">
        <v>9946874</v>
      </c>
      <c r="L3" s="36">
        <v>0</v>
      </c>
      <c r="M3" s="36"/>
      <c r="N3" s="36"/>
      <c r="O3" s="36"/>
      <c r="P3" s="36">
        <v>64000</v>
      </c>
      <c r="Q3" s="36">
        <v>10010874</v>
      </c>
      <c r="R3" s="36">
        <v>14546332</v>
      </c>
      <c r="S3" s="36">
        <v>6502000</v>
      </c>
      <c r="T3" s="36">
        <v>8044332</v>
      </c>
      <c r="U3" s="37">
        <v>0.17788408929255348</v>
      </c>
      <c r="V3" s="38">
        <v>0.52667629228387081</v>
      </c>
      <c r="W3" s="36">
        <v>227000</v>
      </c>
      <c r="X3" s="36">
        <v>1238000</v>
      </c>
      <c r="Y3" s="36">
        <v>11148000</v>
      </c>
      <c r="Z3" s="35" t="s">
        <v>64</v>
      </c>
      <c r="AA3" s="35" t="s">
        <v>64</v>
      </c>
      <c r="AB3" s="35" t="s">
        <v>64</v>
      </c>
      <c r="AF3" s="36">
        <v>17149</v>
      </c>
      <c r="AG3" s="36">
        <v>5705</v>
      </c>
      <c r="AH3" s="36">
        <v>22854</v>
      </c>
      <c r="AI3" s="36">
        <v>5443</v>
      </c>
      <c r="AJ3" s="36">
        <v>3810.1</v>
      </c>
      <c r="AK3" s="36">
        <v>11148</v>
      </c>
      <c r="AL3" s="36">
        <v>9515.1</v>
      </c>
      <c r="AM3" s="36">
        <v>26664.1</v>
      </c>
      <c r="AN3" s="38">
        <v>0.14289250340345258</v>
      </c>
      <c r="AO3" s="36">
        <v>313</v>
      </c>
      <c r="AP3" s="36">
        <v>422.55</v>
      </c>
      <c r="AQ3" s="36">
        <v>27086.649999999998</v>
      </c>
      <c r="AR3" s="36">
        <v>28297</v>
      </c>
      <c r="AS3" s="38">
        <v>0.19235254620631162</v>
      </c>
      <c r="AT3" s="38">
        <v>0.39396402445488921</v>
      </c>
      <c r="AU3" s="36">
        <v>53.194520547945203</v>
      </c>
      <c r="AV3" s="36">
        <v>19416</v>
      </c>
      <c r="AW3" s="36">
        <v>2267</v>
      </c>
      <c r="AX3" s="38">
        <v>8.3694366043789103E-2</v>
      </c>
      <c r="AY3" s="38">
        <v>0.13219429704355939</v>
      </c>
      <c r="AZ3" s="36"/>
      <c r="BA3" s="36"/>
      <c r="BB3" s="36"/>
      <c r="BC3" s="36"/>
      <c r="BD3" s="38"/>
      <c r="BE3" s="38"/>
      <c r="BF3" s="36">
        <v>5705</v>
      </c>
      <c r="BG3" s="36">
        <v>3810.1</v>
      </c>
      <c r="BH3" s="36">
        <v>2267</v>
      </c>
    </row>
    <row r="4" spans="2:60" x14ac:dyDescent="0.2">
      <c r="B4" s="35">
        <v>2001</v>
      </c>
      <c r="C4" s="36">
        <v>5020</v>
      </c>
      <c r="D4" s="36"/>
      <c r="E4" s="36">
        <v>69.44</v>
      </c>
      <c r="F4" s="36">
        <v>291992358</v>
      </c>
      <c r="G4" s="36">
        <v>138.07</v>
      </c>
      <c r="H4" s="36">
        <v>95.875807999999992</v>
      </c>
      <c r="I4" s="36">
        <v>48129655.615999997</v>
      </c>
      <c r="J4" s="36">
        <v>11509199</v>
      </c>
      <c r="K4" s="36">
        <v>11509199</v>
      </c>
      <c r="L4" s="36">
        <v>0</v>
      </c>
      <c r="M4" s="36"/>
      <c r="N4" s="36"/>
      <c r="O4" s="36"/>
      <c r="P4" s="36">
        <v>118000</v>
      </c>
      <c r="Q4" s="36">
        <v>11627199</v>
      </c>
      <c r="R4" s="36">
        <v>19490829</v>
      </c>
      <c r="S4" s="36">
        <v>11173000</v>
      </c>
      <c r="T4" s="36">
        <v>8317829</v>
      </c>
      <c r="U4" s="37">
        <v>0.28086060606060603</v>
      </c>
      <c r="V4" s="38">
        <v>0.50609333977684168</v>
      </c>
      <c r="W4" s="36">
        <v>342201.12400000001</v>
      </c>
      <c r="X4" s="36">
        <v>1318000</v>
      </c>
      <c r="Y4" s="36">
        <v>10265000</v>
      </c>
      <c r="Z4" s="35" t="s">
        <v>64</v>
      </c>
      <c r="AA4" s="35" t="s">
        <v>64</v>
      </c>
      <c r="AB4" s="35" t="s">
        <v>64</v>
      </c>
      <c r="AF4" s="36">
        <v>16885</v>
      </c>
      <c r="AG4" s="36">
        <v>6008</v>
      </c>
      <c r="AH4" s="36">
        <v>22893</v>
      </c>
      <c r="AI4" s="36">
        <v>4257</v>
      </c>
      <c r="AJ4" s="36">
        <v>2979.8999999999996</v>
      </c>
      <c r="AK4" s="36">
        <v>10265</v>
      </c>
      <c r="AL4" s="36">
        <v>8987.9</v>
      </c>
      <c r="AM4" s="36">
        <v>25872.9</v>
      </c>
      <c r="AN4" s="38">
        <v>0.11517456489222312</v>
      </c>
      <c r="AO4" s="36">
        <v>572</v>
      </c>
      <c r="AP4" s="36">
        <v>772.2</v>
      </c>
      <c r="AQ4" s="36">
        <v>26645.100000000002</v>
      </c>
      <c r="AR4" s="36">
        <v>27150</v>
      </c>
      <c r="AS4" s="38">
        <v>0.15679558011049724</v>
      </c>
      <c r="AT4" s="38">
        <v>0.37808471454880294</v>
      </c>
      <c r="AU4" s="36">
        <v>53.854794520547948</v>
      </c>
      <c r="AV4" s="36">
        <v>19657</v>
      </c>
      <c r="AW4" s="36">
        <v>2772</v>
      </c>
      <c r="AX4" s="38">
        <v>0.1040341376087911</v>
      </c>
      <c r="AY4" s="38">
        <v>0.16416938110749185</v>
      </c>
      <c r="AZ4" s="36"/>
      <c r="BA4" s="36"/>
      <c r="BB4" s="36"/>
      <c r="BC4" s="36"/>
      <c r="BD4" s="38"/>
      <c r="BE4" s="38"/>
      <c r="BF4" s="36">
        <v>6008</v>
      </c>
      <c r="BG4" s="36">
        <v>2979.8999999999996</v>
      </c>
      <c r="BH4" s="36">
        <v>2772</v>
      </c>
    </row>
    <row r="5" spans="2:60" x14ac:dyDescent="0.2">
      <c r="B5" s="35">
        <v>2002</v>
      </c>
      <c r="C5" s="36">
        <v>5210</v>
      </c>
      <c r="D5" s="36"/>
      <c r="E5" s="36">
        <v>71.31</v>
      </c>
      <c r="F5" s="36">
        <v>321695487</v>
      </c>
      <c r="G5" s="36">
        <v>144.63999999999999</v>
      </c>
      <c r="H5" s="36">
        <v>103.14278399999999</v>
      </c>
      <c r="I5" s="36">
        <v>53737390.464000002</v>
      </c>
      <c r="J5" s="36">
        <v>12650472</v>
      </c>
      <c r="K5" s="36">
        <v>12650472</v>
      </c>
      <c r="L5" s="36">
        <v>0</v>
      </c>
      <c r="M5" s="36"/>
      <c r="N5" s="36"/>
      <c r="O5" s="36"/>
      <c r="P5" s="36">
        <v>1710.4669999999999</v>
      </c>
      <c r="Q5" s="36">
        <v>12652182.467</v>
      </c>
      <c r="R5" s="36">
        <v>22456299</v>
      </c>
      <c r="S5" s="36">
        <v>13354000</v>
      </c>
      <c r="T5" s="36">
        <v>9102299</v>
      </c>
      <c r="U5" s="37">
        <v>0.3175429533703335</v>
      </c>
      <c r="V5" s="38">
        <v>0.48629475243967329</v>
      </c>
      <c r="W5" s="36">
        <v>781681.89799999993</v>
      </c>
      <c r="X5" s="36">
        <v>921800</v>
      </c>
      <c r="Y5" s="36">
        <v>11593800</v>
      </c>
      <c r="Z5" s="35" t="s">
        <v>64</v>
      </c>
      <c r="AA5" s="35" t="s">
        <v>64</v>
      </c>
      <c r="AB5" s="35" t="s">
        <v>64</v>
      </c>
      <c r="AF5" s="36">
        <v>16146</v>
      </c>
      <c r="AG5" s="36">
        <v>7250.4</v>
      </c>
      <c r="AH5" s="36">
        <v>23396.400000000001</v>
      </c>
      <c r="AI5" s="36">
        <v>4343.3999999999996</v>
      </c>
      <c r="AJ5" s="36">
        <v>3040.3799999999997</v>
      </c>
      <c r="AK5" s="36">
        <v>11593.8</v>
      </c>
      <c r="AL5" s="36">
        <v>10290.779999999999</v>
      </c>
      <c r="AM5" s="36">
        <v>26436.780000000002</v>
      </c>
      <c r="AN5" s="38">
        <v>0.1150056852612156</v>
      </c>
      <c r="AO5" s="36">
        <v>980</v>
      </c>
      <c r="AP5" s="36">
        <v>1323</v>
      </c>
      <c r="AQ5" s="36">
        <v>27759.780000000002</v>
      </c>
      <c r="AR5" s="36">
        <v>27739.8</v>
      </c>
      <c r="AS5" s="38">
        <v>0.15657647135163194</v>
      </c>
      <c r="AT5" s="38">
        <v>0.41794821880474986</v>
      </c>
      <c r="AU5" s="36">
        <v>53.363561643835617</v>
      </c>
      <c r="AV5" s="36">
        <v>19477.7</v>
      </c>
      <c r="AW5" s="36">
        <v>3331.7000000000007</v>
      </c>
      <c r="AX5" s="38">
        <v>0.12001896268630373</v>
      </c>
      <c r="AY5" s="38">
        <v>0.20634832156571292</v>
      </c>
      <c r="AZ5" s="36"/>
      <c r="BA5" s="36"/>
      <c r="BB5" s="36"/>
      <c r="BC5" s="36"/>
      <c r="BD5" s="38"/>
      <c r="BE5" s="38"/>
      <c r="BF5" s="36">
        <v>7250.4</v>
      </c>
      <c r="BG5" s="36">
        <v>3040.3799999999997</v>
      </c>
      <c r="BH5" s="36">
        <v>3331.7000000000007</v>
      </c>
    </row>
    <row r="6" spans="2:60" x14ac:dyDescent="0.2">
      <c r="B6" s="35">
        <v>2003</v>
      </c>
      <c r="C6" s="36">
        <v>5380</v>
      </c>
      <c r="D6" s="36"/>
      <c r="E6" s="36">
        <v>72.58</v>
      </c>
      <c r="F6" s="36">
        <v>349631664</v>
      </c>
      <c r="G6" s="36">
        <v>146.43</v>
      </c>
      <c r="H6" s="36">
        <v>106.27889399999999</v>
      </c>
      <c r="I6" s="36">
        <v>57178044.971999995</v>
      </c>
      <c r="J6" s="36">
        <v>14513750</v>
      </c>
      <c r="K6" s="36">
        <v>14513750</v>
      </c>
      <c r="L6" s="36">
        <v>0</v>
      </c>
      <c r="M6" s="36"/>
      <c r="N6" s="36"/>
      <c r="O6" s="36"/>
      <c r="P6" s="36">
        <v>6137.2690000000002</v>
      </c>
      <c r="Q6" s="36">
        <v>14519887.268999999</v>
      </c>
      <c r="R6" s="36">
        <v>24447827</v>
      </c>
      <c r="S6" s="36">
        <v>12914000</v>
      </c>
      <c r="T6" s="36">
        <v>11533827</v>
      </c>
      <c r="U6" s="37">
        <v>0.30733035632289468</v>
      </c>
      <c r="V6" s="38">
        <v>0.49935570154885589</v>
      </c>
      <c r="W6" s="36">
        <v>743227.49099999992</v>
      </c>
      <c r="X6" s="36">
        <v>893300</v>
      </c>
      <c r="Y6" s="36">
        <v>11019100</v>
      </c>
      <c r="Z6" s="35" t="s">
        <v>64</v>
      </c>
      <c r="AA6" s="35" t="s">
        <v>64</v>
      </c>
      <c r="AB6" s="35" t="s">
        <v>64</v>
      </c>
      <c r="AF6" s="36">
        <v>17032</v>
      </c>
      <c r="AG6" s="36">
        <v>7257</v>
      </c>
      <c r="AH6" s="36">
        <v>24289</v>
      </c>
      <c r="AI6" s="36">
        <v>3762.1</v>
      </c>
      <c r="AJ6" s="36">
        <v>2633.47</v>
      </c>
      <c r="AK6" s="36">
        <v>11019.1</v>
      </c>
      <c r="AL6" s="36">
        <v>9890.4699999999993</v>
      </c>
      <c r="AM6" s="36">
        <v>26922.47</v>
      </c>
      <c r="AN6" s="38">
        <v>9.7816805070262858E-2</v>
      </c>
      <c r="AO6" s="36">
        <v>1328</v>
      </c>
      <c r="AP6" s="36">
        <v>1792.8000000000002</v>
      </c>
      <c r="AQ6" s="36">
        <v>28715.27</v>
      </c>
      <c r="AR6" s="36">
        <v>28051.1</v>
      </c>
      <c r="AS6" s="38">
        <v>0.13411595267208773</v>
      </c>
      <c r="AT6" s="38">
        <v>0.39282238486191273</v>
      </c>
      <c r="AU6" s="36">
        <v>52.70301369863013</v>
      </c>
      <c r="AV6" s="36">
        <v>19236.599999999999</v>
      </c>
      <c r="AW6" s="36">
        <v>2204.5999999999985</v>
      </c>
      <c r="AX6" s="38">
        <v>7.6774482705543032E-2</v>
      </c>
      <c r="AY6" s="38">
        <v>0.12943870361672138</v>
      </c>
      <c r="AZ6" s="36">
        <v>20.123235280873093</v>
      </c>
      <c r="BA6" s="36">
        <v>8.5741145158111784</v>
      </c>
      <c r="BB6" s="36">
        <v>43.699183502608953</v>
      </c>
      <c r="BC6" s="36">
        <v>59.286778248510537</v>
      </c>
      <c r="BD6" s="38">
        <v>0.60360878499461623</v>
      </c>
      <c r="BE6" s="38">
        <v>1.5218099465061255E-3</v>
      </c>
      <c r="BF6" s="36">
        <v>7257</v>
      </c>
      <c r="BG6" s="36">
        <v>2633.47</v>
      </c>
      <c r="BH6" s="36">
        <v>2204.5999999999985</v>
      </c>
    </row>
    <row r="7" spans="2:60" x14ac:dyDescent="0.2">
      <c r="B7" s="35">
        <v>2004</v>
      </c>
      <c r="C7" s="36">
        <v>5650.65</v>
      </c>
      <c r="D7" s="36"/>
      <c r="E7" s="36">
        <v>73.899000000000001</v>
      </c>
      <c r="F7" s="36">
        <v>376017184</v>
      </c>
      <c r="G7" s="36">
        <v>144.21</v>
      </c>
      <c r="H7" s="36">
        <v>106.5697479</v>
      </c>
      <c r="I7" s="36">
        <v>60218834.597113498</v>
      </c>
      <c r="J7" s="36">
        <v>14742325</v>
      </c>
      <c r="K7" s="36">
        <v>14742325</v>
      </c>
      <c r="L7" s="36">
        <v>0</v>
      </c>
      <c r="M7" s="36"/>
      <c r="N7" s="36"/>
      <c r="O7" s="36"/>
      <c r="P7" s="36">
        <v>376.34399999999999</v>
      </c>
      <c r="Q7" s="36">
        <v>14742701.344000001</v>
      </c>
      <c r="R7" s="36">
        <v>25990877</v>
      </c>
      <c r="S7" s="36">
        <v>15764000</v>
      </c>
      <c r="T7" s="36">
        <v>10226877</v>
      </c>
      <c r="U7" s="37">
        <v>0.36507433794864902</v>
      </c>
      <c r="V7" s="38">
        <v>0.49189460594482881</v>
      </c>
      <c r="W7" s="36">
        <v>2371358.8630000004</v>
      </c>
      <c r="X7" s="36">
        <v>1005000</v>
      </c>
      <c r="Y7" s="36">
        <v>12286000</v>
      </c>
      <c r="Z7" s="35" t="s">
        <v>64</v>
      </c>
      <c r="AA7" s="35" t="s">
        <v>64</v>
      </c>
      <c r="AB7" s="35" t="s">
        <v>64</v>
      </c>
      <c r="AF7" s="36">
        <v>17611</v>
      </c>
      <c r="AG7" s="36">
        <v>7451</v>
      </c>
      <c r="AH7" s="36">
        <v>25062</v>
      </c>
      <c r="AI7" s="36">
        <v>4835</v>
      </c>
      <c r="AJ7" s="36">
        <v>3384.5</v>
      </c>
      <c r="AK7" s="36">
        <v>12286</v>
      </c>
      <c r="AL7" s="36">
        <v>10835.5</v>
      </c>
      <c r="AM7" s="36">
        <v>28446.5</v>
      </c>
      <c r="AN7" s="38">
        <v>0.11897773012497144</v>
      </c>
      <c r="AO7" s="36">
        <v>1580</v>
      </c>
      <c r="AP7" s="36">
        <v>2133</v>
      </c>
      <c r="AQ7" s="36">
        <v>30579.5</v>
      </c>
      <c r="AR7" s="36">
        <v>29897</v>
      </c>
      <c r="AS7" s="38">
        <v>0.16172191189751481</v>
      </c>
      <c r="AT7" s="38">
        <v>0.41094424189718032</v>
      </c>
      <c r="AU7" s="36">
        <v>53.852054794520548</v>
      </c>
      <c r="AV7" s="36">
        <v>19656</v>
      </c>
      <c r="AW7" s="36">
        <v>2045</v>
      </c>
      <c r="AX7" s="38">
        <v>6.6874867149560979E-2</v>
      </c>
      <c r="AY7" s="38">
        <v>0.11612060643915735</v>
      </c>
      <c r="AZ7" s="36">
        <v>198.75924543613482</v>
      </c>
      <c r="BA7" s="36">
        <v>84.092620393199738</v>
      </c>
      <c r="BB7" s="36">
        <v>420.59551484733834</v>
      </c>
      <c r="BC7" s="36">
        <v>577.26872622247129</v>
      </c>
      <c r="BD7" s="38">
        <v>0.59790614962949096</v>
      </c>
      <c r="BE7" s="38">
        <v>1.3754165857758903E-2</v>
      </c>
      <c r="BF7" s="36">
        <v>7451</v>
      </c>
      <c r="BG7" s="36">
        <v>3384.5</v>
      </c>
      <c r="BH7" s="36">
        <v>2045</v>
      </c>
    </row>
    <row r="8" spans="2:60" x14ac:dyDescent="0.2">
      <c r="B8" s="35">
        <v>2005</v>
      </c>
      <c r="C8" s="36">
        <v>5840</v>
      </c>
      <c r="D8" s="36"/>
      <c r="E8" s="36">
        <v>73.87</v>
      </c>
      <c r="F8" s="36">
        <v>384414849</v>
      </c>
      <c r="G8" s="36">
        <v>145.31</v>
      </c>
      <c r="H8" s="36">
        <v>107.34049700000001</v>
      </c>
      <c r="I8" s="36">
        <v>62686850.248000011</v>
      </c>
      <c r="J8" s="36">
        <v>16170217</v>
      </c>
      <c r="K8" s="36">
        <v>16170217</v>
      </c>
      <c r="L8" s="36">
        <v>0</v>
      </c>
      <c r="M8" s="36"/>
      <c r="N8" s="36"/>
      <c r="O8" s="36"/>
      <c r="P8" s="36">
        <v>226.523</v>
      </c>
      <c r="Q8" s="36">
        <v>16170443.523</v>
      </c>
      <c r="R8" s="36">
        <v>26235527</v>
      </c>
      <c r="S8" s="36">
        <v>18147000</v>
      </c>
      <c r="T8" s="36">
        <v>8088527</v>
      </c>
      <c r="U8" s="37">
        <v>0.39653532327586205</v>
      </c>
      <c r="V8" s="38">
        <v>0.49581676584633239</v>
      </c>
      <c r="W8" s="36">
        <v>2592292.986</v>
      </c>
      <c r="X8" s="36">
        <v>695492</v>
      </c>
      <c r="Y8" s="36">
        <v>13293980</v>
      </c>
      <c r="Z8" s="35">
        <v>8</v>
      </c>
      <c r="AA8" s="35" t="s">
        <v>64</v>
      </c>
      <c r="AB8" s="35">
        <v>0</v>
      </c>
      <c r="AF8" s="36">
        <v>17656.347971999996</v>
      </c>
      <c r="AG8" s="36">
        <v>7637.6790000000001</v>
      </c>
      <c r="AH8" s="36">
        <v>25294.026971999996</v>
      </c>
      <c r="AI8" s="36">
        <v>5656.3010000000004</v>
      </c>
      <c r="AJ8" s="36">
        <v>3959.4106999999999</v>
      </c>
      <c r="AK8" s="36">
        <v>13293.98</v>
      </c>
      <c r="AL8" s="36">
        <v>11597.0897</v>
      </c>
      <c r="AM8" s="36">
        <v>29253.437671999996</v>
      </c>
      <c r="AN8" s="38">
        <v>0.13534856123216452</v>
      </c>
      <c r="AO8" s="36">
        <v>1944.6383884022994</v>
      </c>
      <c r="AP8" s="36">
        <v>2625.2618243431043</v>
      </c>
      <c r="AQ8" s="36">
        <v>31878.699496343099</v>
      </c>
      <c r="AR8" s="36">
        <v>30950.327971999995</v>
      </c>
      <c r="AS8" s="38">
        <v>0.18275415385313906</v>
      </c>
      <c r="AT8" s="38">
        <v>0.42952630460093144</v>
      </c>
      <c r="AU8" s="36">
        <v>55.967287671232882</v>
      </c>
      <c r="AV8" s="36">
        <v>20428.060000000001</v>
      </c>
      <c r="AW8" s="36">
        <v>2771.7120280000054</v>
      </c>
      <c r="AX8" s="38">
        <v>8.6945580333914085E-2</v>
      </c>
      <c r="AY8" s="38">
        <v>0.15698104910457561</v>
      </c>
      <c r="AZ8" s="36">
        <v>588.54558869895004</v>
      </c>
      <c r="BA8" s="36">
        <v>254.58958389793398</v>
      </c>
      <c r="BB8" s="36">
        <v>1675.7925875363558</v>
      </c>
      <c r="BC8" s="36">
        <v>2016.189983872333</v>
      </c>
      <c r="BD8" s="38">
        <v>0.66528012992627994</v>
      </c>
      <c r="BE8" s="38">
        <v>5.2567783943902449E-2</v>
      </c>
      <c r="BF8" s="36">
        <v>7637.6790000000001</v>
      </c>
      <c r="BG8" s="36">
        <v>3959.4106999999999</v>
      </c>
      <c r="BH8" s="36">
        <v>2771.7120280000054</v>
      </c>
    </row>
    <row r="9" spans="2:60" x14ac:dyDescent="0.2">
      <c r="B9" s="35">
        <v>2006</v>
      </c>
      <c r="C9" s="36">
        <v>6163.2</v>
      </c>
      <c r="D9" s="36"/>
      <c r="E9" s="36">
        <v>77.037999999999997</v>
      </c>
      <c r="F9" s="36">
        <v>428928327</v>
      </c>
      <c r="G9" s="36">
        <v>149.47</v>
      </c>
      <c r="H9" s="36">
        <v>115.14869859999999</v>
      </c>
      <c r="I9" s="36">
        <v>70968445.921151996</v>
      </c>
      <c r="J9" s="36">
        <v>19231900</v>
      </c>
      <c r="K9" s="36">
        <v>19231900</v>
      </c>
      <c r="L9" s="36">
        <v>0</v>
      </c>
      <c r="M9" s="36"/>
      <c r="N9" s="36"/>
      <c r="O9" s="36"/>
      <c r="P9" s="36">
        <v>95.96</v>
      </c>
      <c r="Q9" s="36">
        <v>19231995.960000001</v>
      </c>
      <c r="R9" s="36">
        <v>30899979</v>
      </c>
      <c r="S9" s="36">
        <v>18870000</v>
      </c>
      <c r="T9" s="36">
        <v>12029979</v>
      </c>
      <c r="U9" s="37">
        <v>0.40354122071159965</v>
      </c>
      <c r="V9" s="38">
        <v>0.48729501393292679</v>
      </c>
      <c r="W9" s="36">
        <v>3428862.4890000001</v>
      </c>
      <c r="X9" s="36">
        <v>1140000</v>
      </c>
      <c r="Y9" s="36">
        <v>12294728</v>
      </c>
      <c r="Z9" s="35">
        <v>24</v>
      </c>
      <c r="AA9" s="35" t="s">
        <v>64</v>
      </c>
      <c r="AB9" s="35">
        <v>0</v>
      </c>
      <c r="AF9" s="36">
        <v>18753</v>
      </c>
      <c r="AG9" s="36">
        <v>5200.0820000000003</v>
      </c>
      <c r="AH9" s="36">
        <v>23953.082000000002</v>
      </c>
      <c r="AI9" s="36">
        <v>7094.6459999999997</v>
      </c>
      <c r="AJ9" s="36">
        <v>4966.2521999999999</v>
      </c>
      <c r="AK9" s="36">
        <v>12294.727999999999</v>
      </c>
      <c r="AL9" s="36">
        <v>10166.334200000001</v>
      </c>
      <c r="AM9" s="36">
        <v>28919.334200000001</v>
      </c>
      <c r="AN9" s="38">
        <v>0.17172775021909045</v>
      </c>
      <c r="AO9" s="36">
        <v>2306.6</v>
      </c>
      <c r="AP9" s="36">
        <v>3113.9100000000003</v>
      </c>
      <c r="AQ9" s="36">
        <v>32033.244200000001</v>
      </c>
      <c r="AR9" s="36">
        <v>31047.727999999999</v>
      </c>
      <c r="AS9" s="38">
        <v>0.22850773492991178</v>
      </c>
      <c r="AT9" s="38">
        <v>0.3959944508660988</v>
      </c>
      <c r="AU9" s="36">
        <v>58.601999999999997</v>
      </c>
      <c r="AV9" s="36">
        <v>21389.73</v>
      </c>
      <c r="AW9" s="36">
        <v>2636.7299999999996</v>
      </c>
      <c r="AX9" s="38">
        <v>8.2312299795098479E-2</v>
      </c>
      <c r="AY9" s="38">
        <v>0.14060310350343944</v>
      </c>
      <c r="AZ9" s="36">
        <v>848.58597694725404</v>
      </c>
      <c r="BA9" s="36">
        <v>235.3072395977087</v>
      </c>
      <c r="BB9" s="36">
        <v>4166.10649102755</v>
      </c>
      <c r="BC9" s="36">
        <v>4000.1677602642476</v>
      </c>
      <c r="BD9" s="38">
        <v>0.79354413772984123</v>
      </c>
      <c r="BE9" s="38">
        <v>0.1300557154004261</v>
      </c>
      <c r="BF9" s="36">
        <v>5200.0820000000003</v>
      </c>
      <c r="BG9" s="36">
        <v>4966.2521999999999</v>
      </c>
      <c r="BH9" s="36">
        <v>2636.7299999999996</v>
      </c>
    </row>
    <row r="10" spans="2:60" x14ac:dyDescent="0.2">
      <c r="B10" s="35">
        <v>2007</v>
      </c>
      <c r="C10" s="36">
        <v>6323.0030000000006</v>
      </c>
      <c r="D10" s="36"/>
      <c r="E10" s="36">
        <v>79.012</v>
      </c>
      <c r="F10" s="36">
        <v>495671096</v>
      </c>
      <c r="G10" s="36">
        <v>146.27000000000001</v>
      </c>
      <c r="H10" s="36">
        <v>115.57085240000001</v>
      </c>
      <c r="I10" s="36">
        <v>73075484.643775731</v>
      </c>
      <c r="J10" s="36">
        <v>22778662</v>
      </c>
      <c r="K10" s="36">
        <v>22778662</v>
      </c>
      <c r="L10" s="36">
        <v>0</v>
      </c>
      <c r="M10" s="36"/>
      <c r="N10" s="36"/>
      <c r="O10" s="36"/>
      <c r="P10" s="36">
        <v>4107.8679999999995</v>
      </c>
      <c r="Q10" s="36">
        <v>22782769.868000001</v>
      </c>
      <c r="R10" s="36">
        <v>32469657</v>
      </c>
      <c r="S10" s="36">
        <v>19344000</v>
      </c>
      <c r="T10" s="36">
        <v>13125657</v>
      </c>
      <c r="U10" s="37">
        <v>0.40964880502116002</v>
      </c>
      <c r="V10" s="38">
        <v>0.53792743611726734</v>
      </c>
      <c r="W10" s="36">
        <v>3532667.2579999999</v>
      </c>
      <c r="X10" s="36">
        <v>682902.61199999962</v>
      </c>
      <c r="Y10" s="36">
        <v>16593019</v>
      </c>
      <c r="Z10" s="35">
        <v>26</v>
      </c>
      <c r="AA10" s="35" t="s">
        <v>64</v>
      </c>
      <c r="AB10" s="35">
        <v>0</v>
      </c>
      <c r="AF10" s="36">
        <v>18554</v>
      </c>
      <c r="AG10" s="36">
        <v>6227.02</v>
      </c>
      <c r="AH10" s="36">
        <v>24781.02</v>
      </c>
      <c r="AI10" s="36">
        <v>10365.999</v>
      </c>
      <c r="AJ10" s="36">
        <v>7256.1992999999993</v>
      </c>
      <c r="AK10" s="36">
        <v>16593.019</v>
      </c>
      <c r="AL10" s="36">
        <v>13483.219300000001</v>
      </c>
      <c r="AM10" s="36">
        <v>32037.219300000001</v>
      </c>
      <c r="AN10" s="38">
        <v>0.22649279364891695</v>
      </c>
      <c r="AO10" s="36">
        <v>2559</v>
      </c>
      <c r="AP10" s="36">
        <v>3454.65</v>
      </c>
      <c r="AQ10" s="36">
        <v>35491.869299999998</v>
      </c>
      <c r="AR10" s="36">
        <v>35147.019</v>
      </c>
      <c r="AS10" s="38">
        <v>0.29493252329593017</v>
      </c>
      <c r="AT10" s="38">
        <v>0.47210316755455134</v>
      </c>
      <c r="AU10" s="36">
        <v>60.832287671232876</v>
      </c>
      <c r="AV10" s="36">
        <v>22203.785</v>
      </c>
      <c r="AW10" s="36">
        <v>3649.7849999999999</v>
      </c>
      <c r="AX10" s="38">
        <v>0.10283439762357065</v>
      </c>
      <c r="AY10" s="38">
        <v>0.19671149078365852</v>
      </c>
      <c r="AZ10" s="36">
        <v>2407.0623262631716</v>
      </c>
      <c r="BA10" s="36">
        <v>807.8487251744798</v>
      </c>
      <c r="BB10" s="36">
        <v>7702.6731354366857</v>
      </c>
      <c r="BC10" s="36">
        <v>8606.7822462433323</v>
      </c>
      <c r="BD10" s="38">
        <v>0.70552908075554133</v>
      </c>
      <c r="BE10" s="38">
        <v>0.21702641442547763</v>
      </c>
      <c r="BF10" s="36">
        <v>6227.02</v>
      </c>
      <c r="BG10" s="36">
        <v>7256.1992999999993</v>
      </c>
      <c r="BH10" s="36">
        <v>3649.7849999999999</v>
      </c>
    </row>
    <row r="11" spans="2:60" x14ac:dyDescent="0.2">
      <c r="B11" s="35">
        <v>2008</v>
      </c>
      <c r="C11" s="36">
        <v>7057.8</v>
      </c>
      <c r="D11" s="36"/>
      <c r="E11" s="36">
        <v>80.965000000000003</v>
      </c>
      <c r="F11" s="36">
        <v>553640852</v>
      </c>
      <c r="G11" s="36">
        <v>142.01</v>
      </c>
      <c r="H11" s="36">
        <v>114.9783965</v>
      </c>
      <c r="I11" s="36">
        <v>81149452.681769997</v>
      </c>
      <c r="J11" s="36">
        <v>27210007</v>
      </c>
      <c r="K11" s="36">
        <v>27210007</v>
      </c>
      <c r="L11" s="36">
        <v>0</v>
      </c>
      <c r="M11" s="36"/>
      <c r="N11" s="36"/>
      <c r="O11" s="36"/>
      <c r="P11" s="36">
        <v>466.553</v>
      </c>
      <c r="Q11" s="36">
        <v>27210473.552999999</v>
      </c>
      <c r="R11" s="36">
        <v>31351954</v>
      </c>
      <c r="S11" s="36">
        <v>19472000</v>
      </c>
      <c r="T11" s="36">
        <v>11879954</v>
      </c>
      <c r="U11" s="37">
        <v>0.41033647805305673</v>
      </c>
      <c r="V11" s="38">
        <v>0.58752093506160041</v>
      </c>
      <c r="W11" s="36">
        <v>5123992.8950000005</v>
      </c>
      <c r="X11" s="36">
        <v>1521500</v>
      </c>
      <c r="Y11" s="36">
        <v>21282600</v>
      </c>
      <c r="Z11" s="35">
        <v>34</v>
      </c>
      <c r="AA11" s="35" t="s">
        <v>64</v>
      </c>
      <c r="AB11" s="35">
        <v>-4</v>
      </c>
      <c r="AC11" s="35">
        <v>1</v>
      </c>
      <c r="AE11" s="35">
        <v>1</v>
      </c>
      <c r="AF11" s="36">
        <v>18881.099999999999</v>
      </c>
      <c r="AG11" s="36">
        <v>6615.9</v>
      </c>
      <c r="AH11" s="36">
        <v>25497</v>
      </c>
      <c r="AI11" s="36">
        <v>14666.7</v>
      </c>
      <c r="AJ11" s="36">
        <v>10266.69</v>
      </c>
      <c r="AK11" s="36">
        <v>21282.6</v>
      </c>
      <c r="AL11" s="36">
        <v>16882.59</v>
      </c>
      <c r="AM11" s="36">
        <v>35763.69</v>
      </c>
      <c r="AN11" s="38">
        <v>0.28707021003705152</v>
      </c>
      <c r="AO11" s="36">
        <v>2452.6433905332642</v>
      </c>
      <c r="AP11" s="36">
        <v>3311.0685772199067</v>
      </c>
      <c r="AQ11" s="36">
        <v>39074.758577219909</v>
      </c>
      <c r="AR11" s="36">
        <v>40163.699999999997</v>
      </c>
      <c r="AS11" s="38">
        <v>0.36517302937727353</v>
      </c>
      <c r="AT11" s="38">
        <v>0.52989639898714513</v>
      </c>
      <c r="AU11" s="36">
        <v>59.224788413698633</v>
      </c>
      <c r="AV11" s="36">
        <v>21617.047771000001</v>
      </c>
      <c r="AW11" s="36">
        <v>2735.9477710000028</v>
      </c>
      <c r="AX11" s="38">
        <v>7.0018289827516067E-2</v>
      </c>
      <c r="AY11" s="38">
        <v>0.1449040453681196</v>
      </c>
      <c r="AZ11" s="36">
        <v>3671.8575101624074</v>
      </c>
      <c r="BA11" s="36">
        <v>1286.6115905049744</v>
      </c>
      <c r="BB11" s="36">
        <v>12327.187294314645</v>
      </c>
      <c r="BC11" s="36">
        <v>13587.500206687633</v>
      </c>
      <c r="BD11" s="38">
        <v>0.7131454549734767</v>
      </c>
      <c r="BE11" s="38">
        <v>0.31547699187836414</v>
      </c>
      <c r="BF11" s="36">
        <v>6615.9</v>
      </c>
      <c r="BG11" s="36">
        <v>10266.69</v>
      </c>
      <c r="BH11" s="36">
        <v>2735.9477710000028</v>
      </c>
    </row>
    <row r="12" spans="2:60" x14ac:dyDescent="0.2">
      <c r="B12" s="35">
        <v>2009</v>
      </c>
      <c r="C12" s="36">
        <v>7409.6</v>
      </c>
      <c r="D12" s="36"/>
      <c r="E12" s="36">
        <v>81.584999999999994</v>
      </c>
      <c r="F12" s="36">
        <v>622523338</v>
      </c>
      <c r="G12" s="36">
        <v>129.86000000000001</v>
      </c>
      <c r="H12" s="36">
        <v>105.946281</v>
      </c>
      <c r="I12" s="36">
        <v>78501956.369760007</v>
      </c>
      <c r="J12" s="36">
        <v>26104824</v>
      </c>
      <c r="K12" s="36">
        <v>26104824</v>
      </c>
      <c r="L12" s="36">
        <v>0</v>
      </c>
      <c r="M12" s="36"/>
      <c r="N12" s="36"/>
      <c r="O12" s="36"/>
      <c r="P12" s="36">
        <v>4407.8770000000004</v>
      </c>
      <c r="Q12" s="36">
        <v>26109231.877</v>
      </c>
      <c r="R12" s="36">
        <v>33934053</v>
      </c>
      <c r="S12" s="36">
        <v>24294000</v>
      </c>
      <c r="T12" s="36">
        <v>9640053</v>
      </c>
      <c r="U12" s="37">
        <v>0.50048204603580559</v>
      </c>
      <c r="V12" s="38">
        <v>0.55731523536509842</v>
      </c>
      <c r="W12" s="36">
        <v>3296464.8680000002</v>
      </c>
      <c r="X12" s="36">
        <v>1445424.9999999998</v>
      </c>
      <c r="Y12" s="36">
        <v>22823220.608750008</v>
      </c>
      <c r="Z12" s="35">
        <v>21</v>
      </c>
      <c r="AA12" s="35" t="s">
        <v>64</v>
      </c>
      <c r="AB12" s="35">
        <v>-5</v>
      </c>
      <c r="AE12" s="35">
        <v>0</v>
      </c>
      <c r="AF12" s="36">
        <v>19057</v>
      </c>
      <c r="AG12" s="36">
        <v>6352.2724367500005</v>
      </c>
      <c r="AH12" s="36">
        <v>25409.272436750001</v>
      </c>
      <c r="AI12" s="36">
        <v>16470.948172000008</v>
      </c>
      <c r="AJ12" s="36">
        <v>11529.663720400005</v>
      </c>
      <c r="AK12" s="36">
        <v>22823.220608750009</v>
      </c>
      <c r="AL12" s="36">
        <v>17881.936157150005</v>
      </c>
      <c r="AM12" s="36">
        <v>36938.936157150005</v>
      </c>
      <c r="AN12" s="38">
        <v>0.31212766040010309</v>
      </c>
      <c r="AO12" s="36">
        <v>2106.0499999999997</v>
      </c>
      <c r="AP12" s="36">
        <v>2843.1675</v>
      </c>
      <c r="AQ12" s="36">
        <v>39782.103657150008</v>
      </c>
      <c r="AR12" s="36">
        <v>41880.220608750009</v>
      </c>
      <c r="AS12" s="38">
        <v>0.39328704416038207</v>
      </c>
      <c r="AT12" s="38">
        <v>0.54496419257117201</v>
      </c>
      <c r="AU12" s="36">
        <v>59.409315068493157</v>
      </c>
      <c r="AV12" s="36">
        <v>21684.400000000001</v>
      </c>
      <c r="AW12" s="36">
        <v>2627.4000000000015</v>
      </c>
      <c r="AX12" s="38">
        <v>6.6044772861773501E-2</v>
      </c>
      <c r="AY12" s="38">
        <v>0.1378705987301255</v>
      </c>
      <c r="AZ12" s="36">
        <v>5464.6020738892648</v>
      </c>
      <c r="BA12" s="36">
        <v>1821.5165625110806</v>
      </c>
      <c r="BB12" s="36">
        <v>14604.466470789133</v>
      </c>
      <c r="BC12" s="36">
        <v>17509.24516595274</v>
      </c>
      <c r="BD12" s="38">
        <v>0.66715742860580818</v>
      </c>
      <c r="BE12" s="38">
        <v>0.36711146792671645</v>
      </c>
      <c r="BF12" s="36">
        <v>6352.2724367500005</v>
      </c>
      <c r="BG12" s="36">
        <v>11529.663720400005</v>
      </c>
      <c r="BH12" s="36">
        <v>2627.4000000000015</v>
      </c>
    </row>
    <row r="13" spans="2:60" x14ac:dyDescent="0.2">
      <c r="B13" s="35">
        <v>2010</v>
      </c>
      <c r="C13" s="36">
        <v>8055.9999999999991</v>
      </c>
      <c r="D13" s="36"/>
      <c r="E13" s="36">
        <v>77.445999999999998</v>
      </c>
      <c r="F13" s="36">
        <v>631548487</v>
      </c>
      <c r="G13" s="36">
        <v>139</v>
      </c>
      <c r="H13" s="36">
        <v>107.64994</v>
      </c>
      <c r="I13" s="36">
        <v>86722791.66399999</v>
      </c>
      <c r="J13" s="36">
        <v>27967044</v>
      </c>
      <c r="K13" s="36">
        <v>27967044</v>
      </c>
      <c r="L13" s="36">
        <v>0</v>
      </c>
      <c r="M13" s="36"/>
      <c r="N13" s="36"/>
      <c r="O13" s="36"/>
      <c r="P13" s="36">
        <v>75569.119000000006</v>
      </c>
      <c r="Q13" s="36">
        <v>28042613.118999999</v>
      </c>
      <c r="R13" s="36">
        <v>37904712</v>
      </c>
      <c r="S13" s="36">
        <v>27999821</v>
      </c>
      <c r="T13" s="36">
        <v>9904891</v>
      </c>
      <c r="U13" s="37">
        <v>0.51658993004927922</v>
      </c>
      <c r="V13" s="38">
        <v>0.53973312206696</v>
      </c>
      <c r="W13" s="36">
        <v>1900164.5999999999</v>
      </c>
      <c r="X13" s="36">
        <v>1138282.0000000002</v>
      </c>
      <c r="Y13" s="36">
        <v>23259964</v>
      </c>
      <c r="Z13" s="35">
        <v>13</v>
      </c>
      <c r="AA13" s="35" t="s">
        <v>64</v>
      </c>
      <c r="AB13" s="35">
        <v>-5</v>
      </c>
      <c r="AE13" s="35">
        <v>0</v>
      </c>
      <c r="AF13" s="36">
        <v>22759.590841224199</v>
      </c>
      <c r="AG13" s="36">
        <v>7096.9639999999999</v>
      </c>
      <c r="AH13" s="36">
        <v>29856.554841224199</v>
      </c>
      <c r="AI13" s="36">
        <v>16163</v>
      </c>
      <c r="AJ13" s="36">
        <v>11314.099999999999</v>
      </c>
      <c r="AK13" s="36">
        <v>23259.964</v>
      </c>
      <c r="AL13" s="36">
        <v>18411.063999999998</v>
      </c>
      <c r="AM13" s="36">
        <v>41170.654841224197</v>
      </c>
      <c r="AN13" s="38">
        <v>0.27480981402003801</v>
      </c>
      <c r="AO13" s="36">
        <v>2007.5961547326119</v>
      </c>
      <c r="AP13" s="36">
        <v>2710.2548088890262</v>
      </c>
      <c r="AQ13" s="36">
        <v>43880.909650113223</v>
      </c>
      <c r="AR13" s="36">
        <v>46019.554841224199</v>
      </c>
      <c r="AS13" s="38">
        <v>0.3512202596432164</v>
      </c>
      <c r="AT13" s="38">
        <v>0.50543652758595969</v>
      </c>
      <c r="AU13" s="36">
        <v>63.44481242739726</v>
      </c>
      <c r="AV13" s="36">
        <v>23157.356535999999</v>
      </c>
      <c r="AW13" s="36">
        <v>397.76569477580051</v>
      </c>
      <c r="AX13" s="38">
        <v>9.0646638355359205E-3</v>
      </c>
      <c r="AY13" s="38">
        <v>1.74768385578941E-2</v>
      </c>
      <c r="AZ13" s="36">
        <v>9717.4327541057937</v>
      </c>
      <c r="BA13" s="36">
        <v>3030.119078564252</v>
      </c>
      <c r="BB13" s="36">
        <v>14565.677404744007</v>
      </c>
      <c r="BC13" s="36">
        <v>22943.52601599085</v>
      </c>
      <c r="BD13" s="38">
        <v>0.53328287468812852</v>
      </c>
      <c r="BE13" s="38">
        <v>0.33193654190134647</v>
      </c>
      <c r="BF13" s="36">
        <v>7096.9639999999999</v>
      </c>
      <c r="BG13" s="36">
        <v>11314.099999999999</v>
      </c>
      <c r="BH13" s="36">
        <v>397.76569477580051</v>
      </c>
    </row>
    <row r="14" spans="2:60" x14ac:dyDescent="0.2">
      <c r="B14" s="35">
        <v>2011</v>
      </c>
      <c r="C14" s="36">
        <v>8356.1</v>
      </c>
      <c r="D14" s="36"/>
      <c r="E14" s="36">
        <v>67.06</v>
      </c>
      <c r="F14" s="36">
        <v>565775012</v>
      </c>
      <c r="G14" s="36">
        <v>136.38</v>
      </c>
      <c r="H14" s="36">
        <v>91.456428000000002</v>
      </c>
      <c r="I14" s="36">
        <v>76421905.801080003</v>
      </c>
      <c r="J14" s="36">
        <v>22892504</v>
      </c>
      <c r="K14" s="36">
        <v>22892504</v>
      </c>
      <c r="L14" s="36">
        <v>0</v>
      </c>
      <c r="M14" s="36"/>
      <c r="N14" s="36"/>
      <c r="O14" s="36"/>
      <c r="P14" s="36">
        <v>1136980.2509999999</v>
      </c>
      <c r="Q14" s="36">
        <v>24029484.250999998</v>
      </c>
      <c r="R14" s="36">
        <v>36338619</v>
      </c>
      <c r="S14" s="36">
        <v>25359150</v>
      </c>
      <c r="T14" s="36">
        <v>10979469</v>
      </c>
      <c r="U14" s="37">
        <v>0.47191227645756184</v>
      </c>
      <c r="V14" s="38">
        <v>0.50610974856219215</v>
      </c>
      <c r="W14" s="36">
        <v>1964016.8119999999</v>
      </c>
      <c r="X14" s="36">
        <v>1059333</v>
      </c>
      <c r="Y14" s="36">
        <v>20651663</v>
      </c>
      <c r="Z14" s="35">
        <v>5</v>
      </c>
      <c r="AA14" s="35" t="s">
        <v>64</v>
      </c>
      <c r="AB14" s="35">
        <v>-19</v>
      </c>
      <c r="AC14" s="35">
        <v>1</v>
      </c>
      <c r="AE14" s="35">
        <v>1</v>
      </c>
      <c r="AF14" s="36">
        <v>27062.0824674375</v>
      </c>
      <c r="AG14" s="36">
        <v>8435.3719999999994</v>
      </c>
      <c r="AH14" s="36">
        <v>35497.454467437499</v>
      </c>
      <c r="AI14" s="36">
        <v>12216.290999999999</v>
      </c>
      <c r="AJ14" s="36">
        <v>8551.4036999999989</v>
      </c>
      <c r="AK14" s="36">
        <v>20651.663</v>
      </c>
      <c r="AL14" s="36">
        <v>16986.775699999998</v>
      </c>
      <c r="AM14" s="36">
        <v>44048.858167437502</v>
      </c>
      <c r="AN14" s="38">
        <v>0.19413451462225426</v>
      </c>
      <c r="AO14" s="36">
        <v>1972</v>
      </c>
      <c r="AP14" s="36">
        <v>2662.2000000000003</v>
      </c>
      <c r="AQ14" s="36">
        <v>46711.058167437499</v>
      </c>
      <c r="AR14" s="36">
        <v>47713.745467437504</v>
      </c>
      <c r="AS14" s="38">
        <v>0.25603294984119557</v>
      </c>
      <c r="AT14" s="38">
        <v>0.43282418509973897</v>
      </c>
      <c r="AU14" s="36">
        <v>67.610958904109594</v>
      </c>
      <c r="AV14" s="36">
        <v>24678</v>
      </c>
      <c r="AW14" s="36">
        <v>-2384.0824674374999</v>
      </c>
      <c r="AX14" s="38">
        <v>-5.1038930843563188E-2</v>
      </c>
      <c r="AY14" s="38">
        <v>-8.80967852457826E-2</v>
      </c>
      <c r="AZ14" s="36">
        <v>15091.751407966281</v>
      </c>
      <c r="BA14" s="36">
        <v>4704.1663334999721</v>
      </c>
      <c r="BB14" s="36">
        <v>10910.252061764948</v>
      </c>
      <c r="BC14" s="36">
        <v>27433.094184701717</v>
      </c>
      <c r="BD14" s="38">
        <v>0.35531139610310053</v>
      </c>
      <c r="BE14" s="38">
        <v>0.23356893399110656</v>
      </c>
      <c r="BF14" s="36">
        <v>8435.3719999999994</v>
      </c>
      <c r="BG14" s="36">
        <v>8551.4036999999989</v>
      </c>
      <c r="BH14" s="36">
        <v>-2384.0824674374999</v>
      </c>
    </row>
    <row r="15" spans="2:60" x14ac:dyDescent="0.2">
      <c r="B15" s="35">
        <v>2012</v>
      </c>
      <c r="C15" s="36">
        <v>8485</v>
      </c>
      <c r="D15" s="36"/>
      <c r="E15" s="36">
        <v>69.406999999999996</v>
      </c>
      <c r="F15" s="36">
        <v>596291378</v>
      </c>
      <c r="G15" s="36">
        <v>136.29</v>
      </c>
      <c r="H15" s="36">
        <v>94.594800299999989</v>
      </c>
      <c r="I15" s="36">
        <v>80263688.054549992</v>
      </c>
      <c r="J15" s="36">
        <v>23644680</v>
      </c>
      <c r="K15" s="36">
        <v>23644680</v>
      </c>
      <c r="L15" s="36">
        <v>0</v>
      </c>
      <c r="M15" s="36"/>
      <c r="N15" s="36"/>
      <c r="O15" s="36"/>
      <c r="P15" s="36">
        <v>553885.98600000003</v>
      </c>
      <c r="Q15" s="36">
        <v>24198565.986000001</v>
      </c>
      <c r="R15" s="36">
        <v>38608050</v>
      </c>
      <c r="S15" s="36">
        <v>24342295</v>
      </c>
      <c r="T15" s="36">
        <v>14265755</v>
      </c>
      <c r="U15" s="37">
        <v>0.43154783980711614</v>
      </c>
      <c r="V15" s="38">
        <v>0.499</v>
      </c>
      <c r="W15" s="36">
        <v>3050372.977</v>
      </c>
      <c r="X15" s="36">
        <v>1178913</v>
      </c>
      <c r="Y15" s="36">
        <v>19058727</v>
      </c>
      <c r="Z15" s="35">
        <v>2</v>
      </c>
      <c r="AA15" s="35">
        <v>2</v>
      </c>
      <c r="AB15" s="35">
        <v>-20</v>
      </c>
      <c r="AE15" s="35">
        <v>0</v>
      </c>
      <c r="AF15" s="36">
        <v>31758.171780000001</v>
      </c>
      <c r="AG15" s="36">
        <v>7759.4449999999997</v>
      </c>
      <c r="AH15" s="36">
        <v>39517.616779999997</v>
      </c>
      <c r="AI15" s="36">
        <v>11299.281999999999</v>
      </c>
      <c r="AJ15" s="36">
        <v>7909.4973999999993</v>
      </c>
      <c r="AK15" s="36">
        <v>19058.726999999999</v>
      </c>
      <c r="AL15" s="36">
        <v>15668.9424</v>
      </c>
      <c r="AM15" s="36">
        <v>47427.114179999997</v>
      </c>
      <c r="AN15" s="38">
        <v>0.16677163552437757</v>
      </c>
      <c r="AO15" s="36">
        <v>1941.8</v>
      </c>
      <c r="AP15" s="36">
        <v>2621.4300000000003</v>
      </c>
      <c r="AQ15" s="36">
        <v>50048.544179999997</v>
      </c>
      <c r="AR15" s="36">
        <v>50816.898780000003</v>
      </c>
      <c r="AS15" s="38">
        <v>0.22235284464952543</v>
      </c>
      <c r="AT15" s="38">
        <v>0.37504703076254897</v>
      </c>
      <c r="AU15" s="36">
        <v>73.599473108592107</v>
      </c>
      <c r="AV15" s="36">
        <v>26863.807684636118</v>
      </c>
      <c r="AW15" s="36">
        <v>-4894.3640953638824</v>
      </c>
      <c r="AX15" s="38">
        <v>-9.7792336931145529E-2</v>
      </c>
      <c r="AY15" s="38">
        <v>-0.15411353428241586</v>
      </c>
      <c r="AZ15" s="36">
        <v>19970.464081266222</v>
      </c>
      <c r="BA15" s="36">
        <v>4879.3651831258148</v>
      </c>
      <c r="BB15" s="36">
        <v>10204.753578226162</v>
      </c>
      <c r="BC15" s="36">
        <v>31993.156769150348</v>
      </c>
      <c r="BD15" s="38">
        <v>0.29111039843325598</v>
      </c>
      <c r="BE15" s="38">
        <v>0.20389711120316872</v>
      </c>
      <c r="BF15" s="36">
        <v>7759.4449999999997</v>
      </c>
      <c r="BG15" s="36">
        <v>7909.4973999999993</v>
      </c>
      <c r="BH15" s="36">
        <v>-4894.3640953638824</v>
      </c>
    </row>
    <row r="16" spans="2:60" x14ac:dyDescent="0.2">
      <c r="B16" s="35">
        <v>2013</v>
      </c>
      <c r="C16" s="36">
        <v>8811.43</v>
      </c>
      <c r="D16" s="36"/>
      <c r="E16" s="36">
        <v>74.769000000000005</v>
      </c>
      <c r="F16" s="36">
        <v>650505142</v>
      </c>
      <c r="G16" s="36">
        <v>134.44999999999999</v>
      </c>
      <c r="H16" s="36">
        <v>100.5269205</v>
      </c>
      <c r="I16" s="36">
        <v>88578592.310131505</v>
      </c>
      <c r="J16" s="36">
        <v>27708516</v>
      </c>
      <c r="K16" s="36">
        <v>27708516</v>
      </c>
      <c r="L16" s="36">
        <v>0</v>
      </c>
      <c r="M16" s="36">
        <v>10516</v>
      </c>
      <c r="N16" s="36"/>
      <c r="O16" s="36"/>
      <c r="P16" s="36">
        <v>131711.65</v>
      </c>
      <c r="Q16" s="36">
        <v>27840227.649999999</v>
      </c>
      <c r="R16" s="36">
        <v>37462273</v>
      </c>
      <c r="S16" s="36">
        <v>27154300</v>
      </c>
      <c r="T16" s="36">
        <v>10307973</v>
      </c>
      <c r="U16" s="37">
        <v>0.45458161881643927</v>
      </c>
      <c r="V16" s="38">
        <v>0.54700000000000004</v>
      </c>
      <c r="W16" s="36">
        <v>2916560.6809999999</v>
      </c>
      <c r="X16" s="36">
        <v>1293667</v>
      </c>
      <c r="Y16" s="36">
        <v>22856035.970800005</v>
      </c>
      <c r="Z16" s="35">
        <v>3</v>
      </c>
      <c r="AA16" s="35">
        <v>2</v>
      </c>
      <c r="AB16" s="35">
        <v>-17</v>
      </c>
      <c r="AC16" s="35">
        <v>1</v>
      </c>
      <c r="AE16" s="35">
        <v>1</v>
      </c>
      <c r="AF16" s="36">
        <v>31679.224851199993</v>
      </c>
      <c r="AG16" s="36">
        <v>9686.0359708000033</v>
      </c>
      <c r="AH16" s="36">
        <v>41365.260821999997</v>
      </c>
      <c r="AI16" s="36">
        <v>13170</v>
      </c>
      <c r="AJ16" s="36">
        <v>9219</v>
      </c>
      <c r="AK16" s="36">
        <v>22856.035970800003</v>
      </c>
      <c r="AL16" s="36">
        <v>18905.035970800003</v>
      </c>
      <c r="AM16" s="36">
        <v>50584.260821999997</v>
      </c>
      <c r="AN16" s="38">
        <v>0.18225036503825895</v>
      </c>
      <c r="AO16" s="36">
        <v>1872</v>
      </c>
      <c r="AP16" s="36">
        <v>2527.2000000000003</v>
      </c>
      <c r="AQ16" s="36">
        <v>53111.460821999994</v>
      </c>
      <c r="AR16" s="36">
        <v>54535.260821999997</v>
      </c>
      <c r="AS16" s="38">
        <v>0.24149513180080195</v>
      </c>
      <c r="AT16" s="38">
        <v>0.41910565066151989</v>
      </c>
      <c r="AU16" s="36">
        <v>78.121621917808213</v>
      </c>
      <c r="AV16" s="36">
        <v>28514.392</v>
      </c>
      <c r="AW16" s="36">
        <v>-3164.8328511999935</v>
      </c>
      <c r="AX16" s="38">
        <v>-5.9588510694645526E-2</v>
      </c>
      <c r="AY16" s="38">
        <v>-9.9902471290427147E-2</v>
      </c>
      <c r="AZ16" s="36">
        <v>21318.502001474124</v>
      </c>
      <c r="BA16" s="36">
        <v>6518.2080117098722</v>
      </c>
      <c r="BB16" s="36">
        <v>12239.70198262405</v>
      </c>
      <c r="BC16" s="36">
        <v>36404.501401020832</v>
      </c>
      <c r="BD16" s="38">
        <v>0.30540912654317237</v>
      </c>
      <c r="BE16" s="38">
        <v>0.23045312241824242</v>
      </c>
      <c r="BF16" s="36">
        <v>9686.0359708000033</v>
      </c>
      <c r="BG16" s="36">
        <v>9219</v>
      </c>
      <c r="BH16" s="36">
        <v>-3164.8328511999935</v>
      </c>
    </row>
    <row r="17" spans="2:60" x14ac:dyDescent="0.2">
      <c r="B17" s="35">
        <v>2014</v>
      </c>
      <c r="C17" s="36">
        <v>9004.5</v>
      </c>
      <c r="D17" s="36"/>
      <c r="E17" s="36">
        <v>70.495000000000005</v>
      </c>
      <c r="F17" s="36">
        <v>633396038</v>
      </c>
      <c r="G17" s="36">
        <v>136.5</v>
      </c>
      <c r="H17" s="36">
        <v>96.22567500000001</v>
      </c>
      <c r="I17" s="36">
        <v>86646409.053750008</v>
      </c>
      <c r="J17" s="36">
        <v>28549536</v>
      </c>
      <c r="K17" s="36">
        <v>28549536</v>
      </c>
      <c r="L17" s="36">
        <v>0</v>
      </c>
      <c r="M17" s="36">
        <v>70939</v>
      </c>
      <c r="N17" s="36">
        <v>11709945</v>
      </c>
      <c r="O17" s="36">
        <v>16839591</v>
      </c>
      <c r="P17" s="36">
        <v>452003.40700000006</v>
      </c>
      <c r="Q17" s="36">
        <v>29001539.407000002</v>
      </c>
      <c r="R17" s="36">
        <v>35334372</v>
      </c>
      <c r="S17" s="36">
        <v>24126655</v>
      </c>
      <c r="T17" s="36">
        <v>11207717</v>
      </c>
      <c r="U17" s="37">
        <v>0.41579042153517387</v>
      </c>
      <c r="V17" s="38">
        <v>0.56899999999999995</v>
      </c>
      <c r="W17" s="36">
        <v>1397914.99</v>
      </c>
      <c r="X17" s="36">
        <v>1132174</v>
      </c>
      <c r="Y17" s="36">
        <v>24988092</v>
      </c>
      <c r="Z17" s="35">
        <v>0</v>
      </c>
      <c r="AA17" s="35">
        <v>2</v>
      </c>
      <c r="AB17" s="35">
        <v>-15</v>
      </c>
      <c r="AC17" s="35">
        <v>1</v>
      </c>
      <c r="AE17" s="35">
        <v>1</v>
      </c>
      <c r="AF17" s="36">
        <v>33353.040750254404</v>
      </c>
      <c r="AG17" s="36">
        <v>11015.724</v>
      </c>
      <c r="AH17" s="36">
        <v>44368.764750254406</v>
      </c>
      <c r="AI17" s="36">
        <v>13972.368</v>
      </c>
      <c r="AJ17" s="36">
        <v>9780.6576000000005</v>
      </c>
      <c r="AK17" s="36">
        <v>24988.092000000001</v>
      </c>
      <c r="AL17" s="36">
        <v>20796.381600000001</v>
      </c>
      <c r="AM17" s="36">
        <v>54149.422350254405</v>
      </c>
      <c r="AN17" s="38">
        <v>0.18062348914335277</v>
      </c>
      <c r="AO17" s="36">
        <v>1811.5</v>
      </c>
      <c r="AP17" s="36">
        <v>2445.5250000000001</v>
      </c>
      <c r="AQ17" s="36">
        <v>56594.947350254406</v>
      </c>
      <c r="AR17" s="36">
        <v>58341.132750254401</v>
      </c>
      <c r="AS17" s="38">
        <v>0.23949428715778703</v>
      </c>
      <c r="AT17" s="38">
        <v>0.42831002454080802</v>
      </c>
      <c r="AU17" s="36">
        <v>84.85564931506849</v>
      </c>
      <c r="AV17" s="36">
        <v>30972.311999999998</v>
      </c>
      <c r="AW17" s="36">
        <v>-2380.7287502544059</v>
      </c>
      <c r="AX17" s="38">
        <v>-4.2066100627686225E-2</v>
      </c>
      <c r="AY17" s="38">
        <v>-7.1379661245316792E-2</v>
      </c>
      <c r="AZ17" s="36">
        <v>23883.441736365206</v>
      </c>
      <c r="BA17" s="36">
        <v>7888.1384251561258</v>
      </c>
      <c r="BB17" s="36">
        <v>13170.833736706481</v>
      </c>
      <c r="BC17" s="36">
        <v>40991.163777215872</v>
      </c>
      <c r="BD17" s="38">
        <v>0.29306022072004995</v>
      </c>
      <c r="BE17" s="38">
        <v>0.23272101757061314</v>
      </c>
      <c r="BF17" s="36">
        <v>11015.724</v>
      </c>
      <c r="BG17" s="36">
        <v>9780.6576000000005</v>
      </c>
      <c r="BH17" s="36">
        <v>-2380.7287502544059</v>
      </c>
    </row>
    <row r="18" spans="2:60" x14ac:dyDescent="0.2">
      <c r="B18" s="35">
        <v>2015</v>
      </c>
      <c r="C18" s="36">
        <v>8654.2000000000007</v>
      </c>
      <c r="D18" s="36"/>
      <c r="E18" s="36">
        <v>76.909000000000006</v>
      </c>
      <c r="F18" s="36">
        <v>661319058</v>
      </c>
      <c r="G18" s="36">
        <v>131.4</v>
      </c>
      <c r="H18" s="36">
        <v>101.05842600000001</v>
      </c>
      <c r="I18" s="36">
        <v>87457983.028920025</v>
      </c>
      <c r="J18" s="36">
        <v>30297804</v>
      </c>
      <c r="K18" s="36">
        <v>30176562</v>
      </c>
      <c r="L18" s="36">
        <v>0</v>
      </c>
      <c r="M18" s="36">
        <v>121242</v>
      </c>
      <c r="N18" s="36">
        <v>11256241</v>
      </c>
      <c r="O18" s="36">
        <v>19041563</v>
      </c>
      <c r="P18" s="36">
        <v>512880.81099999987</v>
      </c>
      <c r="Q18" s="36">
        <v>30810684.811000001</v>
      </c>
      <c r="R18" s="36">
        <v>34201098</v>
      </c>
      <c r="S18" s="36">
        <v>24012000</v>
      </c>
      <c r="T18" s="36">
        <v>10189098</v>
      </c>
      <c r="U18" s="37">
        <v>0.40289026845637582</v>
      </c>
      <c r="V18" s="38">
        <v>0.59599999999999997</v>
      </c>
      <c r="W18" s="36">
        <v>1867198.59</v>
      </c>
      <c r="X18" s="36">
        <v>951684</v>
      </c>
      <c r="Y18" s="36">
        <v>29728782</v>
      </c>
      <c r="Z18" s="35">
        <v>1</v>
      </c>
      <c r="AA18" s="35">
        <v>7</v>
      </c>
      <c r="AB18" s="35">
        <v>-11</v>
      </c>
      <c r="AC18" s="35">
        <v>2</v>
      </c>
      <c r="AD18" s="35">
        <v>0</v>
      </c>
      <c r="AE18" s="35">
        <v>2</v>
      </c>
      <c r="AF18" s="36">
        <v>30203.735865930004</v>
      </c>
      <c r="AG18" s="36">
        <v>10940.056</v>
      </c>
      <c r="AH18" s="36">
        <v>41143.791865930005</v>
      </c>
      <c r="AI18" s="36">
        <v>18788.725999999999</v>
      </c>
      <c r="AJ18" s="36">
        <v>13152.108199999999</v>
      </c>
      <c r="AK18" s="36">
        <v>29728.781999999999</v>
      </c>
      <c r="AL18" s="36">
        <v>24092.164199999999</v>
      </c>
      <c r="AM18" s="36">
        <v>54295.900065930007</v>
      </c>
      <c r="AN18" s="38">
        <v>0.24223022703426517</v>
      </c>
      <c r="AO18" s="36">
        <v>1764.4937254627728</v>
      </c>
      <c r="AP18" s="36">
        <v>2382.0665293747434</v>
      </c>
      <c r="AQ18" s="36">
        <v>56677.966595304752</v>
      </c>
      <c r="AR18" s="36">
        <v>59932.51786593</v>
      </c>
      <c r="AS18" s="38">
        <v>0.3134980252628578</v>
      </c>
      <c r="AT18" s="38">
        <v>0.49603759459103253</v>
      </c>
      <c r="AU18" s="36">
        <v>76.563172602739726</v>
      </c>
      <c r="AV18" s="36">
        <v>27945.558000000001</v>
      </c>
      <c r="AW18" s="36">
        <v>-2258.1778659300035</v>
      </c>
      <c r="AX18" s="38">
        <v>-3.9842252670318497E-2</v>
      </c>
      <c r="AY18" s="38">
        <v>-7.4764852796810527E-2</v>
      </c>
      <c r="AZ18" s="36">
        <v>21962.229868326427</v>
      </c>
      <c r="BA18" s="36">
        <v>7954.9108001367304</v>
      </c>
      <c r="BB18" s="36">
        <v>18112.823130102162</v>
      </c>
      <c r="BC18" s="36">
        <v>42596.116859534668</v>
      </c>
      <c r="BD18" s="38">
        <v>0.37711506937765382</v>
      </c>
      <c r="BE18" s="38">
        <v>0.3195743287586934</v>
      </c>
      <c r="BF18" s="36">
        <v>10940.056</v>
      </c>
      <c r="BG18" s="36">
        <v>13152.108199999999</v>
      </c>
      <c r="BH18" s="36">
        <v>-2258.1778659300035</v>
      </c>
    </row>
    <row r="19" spans="2:60" x14ac:dyDescent="0.2">
      <c r="B19" s="35">
        <v>2016</v>
      </c>
      <c r="C19" s="36">
        <v>9049.2000000000007</v>
      </c>
      <c r="D19" s="36"/>
      <c r="E19" s="36">
        <v>72.623000000000005</v>
      </c>
      <c r="F19" s="36">
        <v>671467673</v>
      </c>
      <c r="G19" s="36">
        <v>134.6</v>
      </c>
      <c r="H19" s="36">
        <v>97.750557999999998</v>
      </c>
      <c r="I19" s="36">
        <v>88456434.94536002</v>
      </c>
      <c r="J19" s="36">
        <v>28324447</v>
      </c>
      <c r="K19" s="36">
        <v>28123689</v>
      </c>
      <c r="L19" s="36">
        <v>0</v>
      </c>
      <c r="M19" s="36">
        <v>200758</v>
      </c>
      <c r="N19" s="36">
        <v>11183050</v>
      </c>
      <c r="O19" s="36">
        <v>17141397</v>
      </c>
      <c r="P19" s="36">
        <v>834625.54399999999</v>
      </c>
      <c r="Q19" s="36">
        <v>29159072.544</v>
      </c>
      <c r="R19" s="36">
        <v>38893153</v>
      </c>
      <c r="S19" s="36">
        <v>28932932</v>
      </c>
      <c r="T19" s="36">
        <v>9960221.9609999992</v>
      </c>
      <c r="U19" s="37">
        <v>0.44702014708608862</v>
      </c>
      <c r="V19" s="38">
        <v>0.54100000000000004</v>
      </c>
      <c r="W19" s="36">
        <v>1789033.8759999999</v>
      </c>
      <c r="X19" s="36">
        <v>860000</v>
      </c>
      <c r="Y19" s="36">
        <v>26694000</v>
      </c>
      <c r="Z19" s="35">
        <v>2</v>
      </c>
      <c r="AA19" s="35">
        <v>3</v>
      </c>
      <c r="AB19" s="35">
        <v>0</v>
      </c>
      <c r="AC19" s="35">
        <v>0</v>
      </c>
      <c r="AD19" s="35">
        <v>1</v>
      </c>
      <c r="AE19" s="35">
        <v>1</v>
      </c>
      <c r="AF19" s="36">
        <v>31404</v>
      </c>
      <c r="AG19" s="36">
        <v>11100</v>
      </c>
      <c r="AH19" s="36">
        <v>42504</v>
      </c>
      <c r="AI19" s="36">
        <v>15594</v>
      </c>
      <c r="AJ19" s="36">
        <v>10915.8</v>
      </c>
      <c r="AK19" s="36">
        <v>26694</v>
      </c>
      <c r="AL19" s="36">
        <v>22015.8</v>
      </c>
      <c r="AM19" s="36">
        <v>53419.8</v>
      </c>
      <c r="AN19" s="38">
        <v>0.2043399638336347</v>
      </c>
      <c r="AO19" s="36">
        <v>1810</v>
      </c>
      <c r="AP19" s="36">
        <v>2443.5</v>
      </c>
      <c r="AQ19" s="36">
        <v>55863.3</v>
      </c>
      <c r="AR19" s="36">
        <v>58098</v>
      </c>
      <c r="AS19" s="38">
        <v>0.26840855106888362</v>
      </c>
      <c r="AT19" s="38">
        <v>0.45946504182588038</v>
      </c>
      <c r="AU19" s="36">
        <v>77.223490410958902</v>
      </c>
      <c r="AV19" s="36">
        <v>28186.574000000001</v>
      </c>
      <c r="AW19" s="36">
        <v>-3217.4259999999995</v>
      </c>
      <c r="AX19" s="38">
        <v>-5.7594628315906851E-2</v>
      </c>
      <c r="AY19" s="38">
        <v>-0.10245274487326454</v>
      </c>
      <c r="AZ19" s="36">
        <v>24145.392460911673</v>
      </c>
      <c r="BA19" s="36">
        <v>8534.612627369328</v>
      </c>
      <c r="BB19" s="36">
        <v>15032.219846585349</v>
      </c>
      <c r="BC19" s="36">
        <v>42985.743016134293</v>
      </c>
      <c r="BD19" s="38">
        <v>0.31506013117406206</v>
      </c>
      <c r="BE19" s="38">
        <v>0.2690893636177123</v>
      </c>
      <c r="BF19" s="36">
        <v>11100</v>
      </c>
      <c r="BG19" s="36">
        <v>10915.8</v>
      </c>
      <c r="BH19" s="36">
        <v>-3217.4259999999995</v>
      </c>
    </row>
    <row r="20" spans="2:60" x14ac:dyDescent="0.2">
      <c r="B20" s="35">
        <v>2017</v>
      </c>
      <c r="C20" s="36">
        <v>8729.5</v>
      </c>
      <c r="D20" s="36">
        <v>13.2</v>
      </c>
      <c r="E20" s="36">
        <v>72.543000000000006</v>
      </c>
      <c r="F20" s="36">
        <v>635713716</v>
      </c>
      <c r="G20" s="36">
        <v>138.4</v>
      </c>
      <c r="H20" s="36">
        <v>100.39951200000002</v>
      </c>
      <c r="I20" s="36">
        <v>87643754.000400022</v>
      </c>
      <c r="J20" s="36">
        <v>27688574</v>
      </c>
      <c r="K20" s="36">
        <v>27263804</v>
      </c>
      <c r="L20" s="36">
        <v>12000</v>
      </c>
      <c r="M20" s="36">
        <v>412770</v>
      </c>
      <c r="N20" s="36">
        <v>11091933</v>
      </c>
      <c r="O20" s="36">
        <v>16596641</v>
      </c>
      <c r="P20" s="36">
        <v>1825641.6059999999</v>
      </c>
      <c r="Q20" s="36">
        <v>29514215.605999999</v>
      </c>
      <c r="R20" s="36">
        <v>38121884</v>
      </c>
      <c r="S20" s="36">
        <v>28702000</v>
      </c>
      <c r="T20" s="36">
        <v>9419885.9839999992</v>
      </c>
      <c r="U20" s="37">
        <v>0.43576670523039551</v>
      </c>
      <c r="V20" s="38">
        <v>0.54435861610564851</v>
      </c>
      <c r="W20" s="36">
        <v>1380000</v>
      </c>
      <c r="X20" s="36">
        <v>955707</v>
      </c>
      <c r="Y20" s="36">
        <v>26585831.026469998</v>
      </c>
      <c r="Z20" s="35">
        <v>0</v>
      </c>
      <c r="AA20" s="35">
        <v>3</v>
      </c>
      <c r="AB20" s="35">
        <v>-15</v>
      </c>
      <c r="AC20" s="35">
        <v>1</v>
      </c>
      <c r="AD20" s="35">
        <v>2</v>
      </c>
      <c r="AE20" s="35">
        <v>3</v>
      </c>
      <c r="AF20" s="36">
        <v>32229.158369489996</v>
      </c>
      <c r="AG20" s="36">
        <v>12071.56589235</v>
      </c>
      <c r="AH20" s="36">
        <v>44300.724261839998</v>
      </c>
      <c r="AI20" s="36">
        <v>14514.265134119998</v>
      </c>
      <c r="AJ20" s="36">
        <v>10159.985593883997</v>
      </c>
      <c r="AK20" s="36">
        <v>26585.831026469998</v>
      </c>
      <c r="AL20" s="36">
        <v>22231.551486233999</v>
      </c>
      <c r="AM20" s="36">
        <v>54460.709855723995</v>
      </c>
      <c r="AN20" s="38">
        <v>0.18655624615983868</v>
      </c>
      <c r="AO20" s="36">
        <v>1970.9999999999998</v>
      </c>
      <c r="AP20" s="36">
        <v>2660.85</v>
      </c>
      <c r="AQ20" s="36">
        <v>57121.559855723994</v>
      </c>
      <c r="AR20" s="36">
        <v>58814.989395959994</v>
      </c>
      <c r="AS20" s="38">
        <v>0.24677833462496523</v>
      </c>
      <c r="AT20" s="38">
        <v>0.45202475252501162</v>
      </c>
      <c r="AU20" s="36">
        <v>77.637241095890417</v>
      </c>
      <c r="AV20" s="36">
        <v>28337.593000000001</v>
      </c>
      <c r="AW20" s="36">
        <v>-3891.5653694899956</v>
      </c>
      <c r="AX20" s="38">
        <v>-6.812778536369106E-2</v>
      </c>
      <c r="AY20" s="38">
        <v>-0.12074672645420299</v>
      </c>
      <c r="AZ20" s="36">
        <v>25872.541098990128</v>
      </c>
      <c r="BA20" s="36">
        <v>9690.6683413320261</v>
      </c>
      <c r="BB20" s="36">
        <v>14024.580331349453</v>
      </c>
      <c r="BC20" s="36">
        <v>54460.709855723995</v>
      </c>
      <c r="BD20" s="38">
        <v>0.28282325943394598</v>
      </c>
      <c r="BE20" s="38">
        <v>0.24552166234207079</v>
      </c>
      <c r="BF20" s="36">
        <v>12071.56589235</v>
      </c>
      <c r="BG20" s="36">
        <v>10159.985593883997</v>
      </c>
      <c r="BH20" s="36">
        <v>-3891.5653694899956</v>
      </c>
    </row>
    <row r="21" spans="2:60" x14ac:dyDescent="0.2">
      <c r="B21" s="35">
        <v>2018</v>
      </c>
      <c r="C21" s="36">
        <v>8589.2000000000007</v>
      </c>
      <c r="D21" s="36">
        <v>16.559999999999999</v>
      </c>
      <c r="E21" s="36">
        <v>72.233999999999995</v>
      </c>
      <c r="F21" s="36">
        <v>608522133</v>
      </c>
      <c r="G21" s="36">
        <v>138.4</v>
      </c>
      <c r="H21" s="36">
        <v>99.971855999999988</v>
      </c>
      <c r="I21" s="36">
        <v>85867826.555520013</v>
      </c>
      <c r="J21" s="36">
        <v>32327345</v>
      </c>
      <c r="K21" s="36">
        <v>31587109</v>
      </c>
      <c r="L21" s="36">
        <v>20000</v>
      </c>
      <c r="M21" s="36">
        <v>720236</v>
      </c>
      <c r="N21" s="36">
        <v>9232517</v>
      </c>
      <c r="O21" s="36">
        <v>23094828</v>
      </c>
      <c r="P21" s="36">
        <v>1775332.5630000001</v>
      </c>
      <c r="Q21" s="36">
        <v>34102677.563000001</v>
      </c>
      <c r="R21" s="36">
        <v>28502085</v>
      </c>
      <c r="S21" s="36">
        <v>21430704.306000002</v>
      </c>
      <c r="T21" s="36">
        <v>7071380.6939999983</v>
      </c>
      <c r="U21" s="37">
        <v>0.34690605429103671</v>
      </c>
      <c r="V21" s="38">
        <v>0.64500000000000002</v>
      </c>
      <c r="W21" s="36">
        <v>1689223.6839999999</v>
      </c>
      <c r="X21" s="36">
        <v>1079320</v>
      </c>
      <c r="Y21" s="36">
        <v>30338040.047149997</v>
      </c>
      <c r="Z21" s="35" t="s">
        <v>65</v>
      </c>
      <c r="AA21" s="35" t="s">
        <v>65</v>
      </c>
      <c r="AB21" s="35">
        <v>2</v>
      </c>
      <c r="AC21" s="35">
        <v>2</v>
      </c>
      <c r="AD21" s="35">
        <v>2</v>
      </c>
      <c r="AE21" s="35">
        <v>4</v>
      </c>
      <c r="AF21" s="36">
        <v>27996.798861259998</v>
      </c>
      <c r="AG21" s="36">
        <v>10214.283496050002</v>
      </c>
      <c r="AH21" s="36">
        <v>38211.082357309999</v>
      </c>
      <c r="AI21" s="36">
        <v>20123.756551099996</v>
      </c>
      <c r="AJ21" s="36">
        <v>14086.629585769997</v>
      </c>
      <c r="AK21" s="36">
        <v>30338.040047149996</v>
      </c>
      <c r="AL21" s="36">
        <v>24300.913081819999</v>
      </c>
      <c r="AM21" s="36">
        <v>52297.711943079994</v>
      </c>
      <c r="AN21" s="38">
        <v>0.26935460582102833</v>
      </c>
      <c r="AO21" s="36">
        <v>2211.8518518518517</v>
      </c>
      <c r="AP21" s="36">
        <v>2986</v>
      </c>
      <c r="AQ21" s="36">
        <v>55283.711943079994</v>
      </c>
      <c r="AR21" s="36">
        <v>58334.838908409991</v>
      </c>
      <c r="AS21" s="38">
        <v>0.34496978011194618</v>
      </c>
      <c r="AT21" s="38">
        <v>0.52006726366010814</v>
      </c>
      <c r="AU21" s="36">
        <v>71.263539726027389</v>
      </c>
      <c r="AV21" s="36">
        <v>26011.191999999999</v>
      </c>
      <c r="AW21" s="36">
        <v>-1985.6068612599993</v>
      </c>
      <c r="AX21" s="38">
        <v>-3.5916670416494038E-2</v>
      </c>
      <c r="AY21" s="38">
        <v>-7.0922639088125974E-2</v>
      </c>
      <c r="AZ21" s="36">
        <v>31125.271419677763</v>
      </c>
      <c r="BA21" s="36">
        <v>22805.110708206292</v>
      </c>
      <c r="BB21" s="36">
        <v>8320.1607114714716</v>
      </c>
      <c r="BC21" s="36">
        <v>52297.711943079994</v>
      </c>
      <c r="BD21" s="38">
        <v>0.38776116823011236</v>
      </c>
      <c r="BE21" s="38">
        <v>0.15049931379495454</v>
      </c>
      <c r="BF21" s="36">
        <v>10214.283496050002</v>
      </c>
      <c r="BG21" s="36">
        <v>14086.629585769997</v>
      </c>
      <c r="BH21" s="36">
        <v>-1985.6068612599993</v>
      </c>
    </row>
    <row r="22" spans="2:60" x14ac:dyDescent="0.2">
      <c r="B22" s="35">
        <v>2019</v>
      </c>
      <c r="C22" s="36">
        <v>8442.02</v>
      </c>
      <c r="D22" s="36">
        <v>17</v>
      </c>
      <c r="E22" s="36">
        <v>76.132999999999996</v>
      </c>
      <c r="F22" s="36">
        <v>654082020</v>
      </c>
      <c r="G22" s="36">
        <v>139.30000000000001</v>
      </c>
      <c r="H22" s="36">
        <v>106.053269</v>
      </c>
      <c r="I22" s="36">
        <v>89530381.796338007</v>
      </c>
      <c r="J22" s="36">
        <v>36034088</v>
      </c>
      <c r="K22" s="36">
        <v>34683925</v>
      </c>
      <c r="L22" s="36">
        <v>20000</v>
      </c>
      <c r="M22" s="36">
        <v>1330163</v>
      </c>
      <c r="N22" s="36">
        <v>10724923</v>
      </c>
      <c r="O22" s="36">
        <v>25309165</v>
      </c>
      <c r="P22" s="36">
        <v>1457601.8359999999</v>
      </c>
      <c r="Q22" s="36">
        <v>37491689.836000003</v>
      </c>
      <c r="R22" s="36">
        <v>29951239</v>
      </c>
      <c r="S22" s="36">
        <v>18380896.348999999</v>
      </c>
      <c r="T22" s="36">
        <v>11570342.651000001</v>
      </c>
      <c r="U22" s="37">
        <v>0.31831686456968888</v>
      </c>
      <c r="V22" s="38">
        <v>0.65070209453396</v>
      </c>
      <c r="W22" s="36">
        <v>1983801.14</v>
      </c>
      <c r="X22" s="36">
        <v>1097109</v>
      </c>
      <c r="Y22" s="36">
        <v>33800493.999999993</v>
      </c>
      <c r="Z22" s="35" t="s">
        <v>65</v>
      </c>
      <c r="AA22" s="35">
        <v>1</v>
      </c>
      <c r="AB22" s="35">
        <v>3</v>
      </c>
      <c r="AC22" s="35">
        <v>2</v>
      </c>
      <c r="AD22" s="35">
        <v>2</v>
      </c>
      <c r="AE22" s="35">
        <v>4</v>
      </c>
      <c r="AF22" s="36">
        <v>27860.476842099997</v>
      </c>
      <c r="AG22" s="36">
        <v>10553.620999999999</v>
      </c>
      <c r="AH22" s="36">
        <v>38414.097842099996</v>
      </c>
      <c r="AI22" s="36">
        <v>23246.872999999992</v>
      </c>
      <c r="AJ22" s="36">
        <v>16272.811099999994</v>
      </c>
      <c r="AK22" s="36">
        <v>33800.493999999992</v>
      </c>
      <c r="AL22" s="36">
        <v>26826.432099999991</v>
      </c>
      <c r="AM22" s="36">
        <v>54686.908942099988</v>
      </c>
      <c r="AN22" s="38">
        <v>0.29756319043793289</v>
      </c>
      <c r="AO22" s="36">
        <v>2284.59</v>
      </c>
      <c r="AP22" s="36">
        <v>3084.1965000000005</v>
      </c>
      <c r="AQ22" s="36">
        <v>57771.105442099986</v>
      </c>
      <c r="AR22" s="36">
        <v>61660.970842099989</v>
      </c>
      <c r="AS22" s="38">
        <v>0.3770111414484546</v>
      </c>
      <c r="AT22" s="38">
        <v>0.5481667501887949</v>
      </c>
      <c r="AU22" s="36">
        <v>69.574145205479454</v>
      </c>
      <c r="AV22" s="36">
        <v>25394.562999999998</v>
      </c>
      <c r="AW22" s="36">
        <v>-2465.9138420999989</v>
      </c>
      <c r="AX22" s="38">
        <v>-4.2684207325259078E-2</v>
      </c>
      <c r="AY22" s="38">
        <v>-8.8509391137690574E-2</v>
      </c>
      <c r="AZ22" s="36">
        <v>31938.53517162447</v>
      </c>
      <c r="BA22" s="36">
        <v>23163.965041616491</v>
      </c>
      <c r="BB22" s="36">
        <v>8774.5701300079782</v>
      </c>
      <c r="BC22" s="36">
        <v>54686.908942099988</v>
      </c>
      <c r="BD22" s="38">
        <v>0.4173933646886962</v>
      </c>
      <c r="BE22" s="38">
        <v>0.15188510004888392</v>
      </c>
      <c r="BF22" s="36">
        <v>10553.620999999999</v>
      </c>
      <c r="BG22" s="36">
        <v>16272.811099999994</v>
      </c>
      <c r="BH22" s="36">
        <v>-2465.9138420999989</v>
      </c>
    </row>
    <row r="23" spans="2:60" x14ac:dyDescent="0.2">
      <c r="B23" s="35">
        <v>2020</v>
      </c>
      <c r="C23" s="36">
        <v>8616.130000000001</v>
      </c>
      <c r="D23" s="36">
        <v>17</v>
      </c>
      <c r="E23" s="36">
        <v>75.965000000000003</v>
      </c>
      <c r="F23" s="36">
        <v>662685585</v>
      </c>
      <c r="G23" s="36">
        <v>144.1</v>
      </c>
      <c r="H23" s="36">
        <v>109.46556500000001</v>
      </c>
      <c r="I23" s="36">
        <v>94316953.856345013</v>
      </c>
      <c r="J23" s="36">
        <v>32616490</v>
      </c>
      <c r="K23" s="36">
        <v>30166337</v>
      </c>
      <c r="L23" s="36">
        <v>20000</v>
      </c>
      <c r="M23" s="36">
        <v>2430153</v>
      </c>
      <c r="N23" s="36">
        <v>9997608</v>
      </c>
      <c r="O23" s="36">
        <v>22618882</v>
      </c>
      <c r="P23" s="36">
        <v>1009846.022</v>
      </c>
      <c r="Q23" s="36">
        <v>33626336.022</v>
      </c>
      <c r="R23" s="36">
        <v>41517871</v>
      </c>
      <c r="S23" s="36">
        <v>31552907.734000001</v>
      </c>
      <c r="T23" s="36">
        <v>9964963.2660000008</v>
      </c>
      <c r="U23" s="37">
        <v>0.48909184857627341</v>
      </c>
      <c r="V23" s="38">
        <v>0.54083850257252897</v>
      </c>
      <c r="W23" s="36">
        <v>2730419.3</v>
      </c>
      <c r="X23" s="36">
        <v>1430195</v>
      </c>
      <c r="Y23" s="36">
        <v>29612796.892339543</v>
      </c>
      <c r="Z23" s="35" t="s">
        <v>7</v>
      </c>
      <c r="AA23" s="35">
        <v>3</v>
      </c>
      <c r="AB23" s="35">
        <v>1</v>
      </c>
      <c r="AC23" s="35">
        <v>2</v>
      </c>
      <c r="AD23" s="35">
        <v>4</v>
      </c>
      <c r="AE23" s="35">
        <v>6</v>
      </c>
      <c r="AF23" s="36">
        <v>26151.23834118</v>
      </c>
      <c r="AG23" s="36">
        <v>9778.43</v>
      </c>
      <c r="AH23" s="36">
        <v>35929.668341180004</v>
      </c>
      <c r="AI23" s="36">
        <v>19834.366892339542</v>
      </c>
      <c r="AJ23" s="36">
        <v>13884.056824637679</v>
      </c>
      <c r="AK23" s="36">
        <v>29612.796892339542</v>
      </c>
      <c r="AL23" s="36">
        <v>23662.486824637679</v>
      </c>
      <c r="AM23" s="36">
        <v>49813.725165817683</v>
      </c>
      <c r="AN23" s="38">
        <v>0.27871950508461385</v>
      </c>
      <c r="AO23" s="36">
        <v>1879.7500000000002</v>
      </c>
      <c r="AP23" s="36">
        <v>2537.6625000000004</v>
      </c>
      <c r="AQ23" s="36">
        <v>52351.387665817681</v>
      </c>
      <c r="AR23" s="36">
        <v>55764.035233519542</v>
      </c>
      <c r="AS23" s="38">
        <v>0.35568385267099861</v>
      </c>
      <c r="AT23" s="38">
        <v>0.53103755437230993</v>
      </c>
      <c r="AU23" s="36">
        <v>64.512980821917807</v>
      </c>
      <c r="AV23" s="36">
        <v>23547.238000000001</v>
      </c>
      <c r="AW23" s="36">
        <v>-2604.0003411799989</v>
      </c>
      <c r="AX23" s="38">
        <v>-4.9740808358366688E-2</v>
      </c>
      <c r="AY23" s="38">
        <v>-9.9574647563802549E-2</v>
      </c>
      <c r="AZ23" s="36">
        <v>30077.576210481853</v>
      </c>
      <c r="BA23" s="36">
        <v>21892.028597520413</v>
      </c>
      <c r="BB23" s="36">
        <v>8185.547612961439</v>
      </c>
      <c r="BC23" s="36">
        <v>49813.725165817683</v>
      </c>
      <c r="BD23" s="38">
        <v>0.39401329304268146</v>
      </c>
      <c r="BE23" s="38">
        <v>0.15635779638189248</v>
      </c>
      <c r="BF23" s="36">
        <v>9778.43</v>
      </c>
      <c r="BG23" s="36">
        <v>13884.056824637679</v>
      </c>
      <c r="BH23" s="36">
        <v>-2604.0003411799989</v>
      </c>
    </row>
    <row r="24" spans="2:60" x14ac:dyDescent="0.2">
      <c r="B24" s="35">
        <v>2021</v>
      </c>
      <c r="C24" s="36">
        <v>8325.7393766607493</v>
      </c>
      <c r="D24" s="36">
        <v>16.560000000000002</v>
      </c>
      <c r="E24" s="36">
        <v>72.064325553545245</v>
      </c>
      <c r="F24" s="36">
        <v>599988792.91365111</v>
      </c>
      <c r="G24" s="36">
        <v>141.31204444663385</v>
      </c>
      <c r="H24" s="36">
        <v>101.83557175639277</v>
      </c>
      <c r="I24" s="36">
        <v>84785642.971696049</v>
      </c>
      <c r="J24" s="36">
        <v>30693704.756903086</v>
      </c>
      <c r="K24" s="36">
        <v>27271299.480772067</v>
      </c>
      <c r="L24" s="36">
        <v>23949.809665267698</v>
      </c>
      <c r="M24" s="36">
        <v>3398455.4664657535</v>
      </c>
      <c r="N24" s="36">
        <v>11171121.985728541</v>
      </c>
      <c r="O24" s="36">
        <v>19522582.771174546</v>
      </c>
      <c r="P24" s="36">
        <v>650000</v>
      </c>
      <c r="Q24" s="36">
        <v>31343704.756903086</v>
      </c>
      <c r="R24" s="36">
        <v>37000000</v>
      </c>
      <c r="S24" s="36">
        <v>26489668</v>
      </c>
      <c r="T24" s="36">
        <v>10510332</v>
      </c>
      <c r="U24" s="37">
        <v>0.402162720773378</v>
      </c>
      <c r="V24" s="38">
        <v>0.543286827311945</v>
      </c>
      <c r="W24" s="36">
        <v>2000000</v>
      </c>
      <c r="X24" s="36">
        <v>1329488.0394920541</v>
      </c>
      <c r="Y24" s="36">
        <v>28014216.717411038</v>
      </c>
      <c r="Z24" s="35">
        <v>0</v>
      </c>
      <c r="AA24" s="35">
        <v>0</v>
      </c>
      <c r="AB24" s="35">
        <v>0</v>
      </c>
      <c r="AC24" s="35">
        <v>1</v>
      </c>
      <c r="AD24" s="35">
        <v>2</v>
      </c>
      <c r="AE24" s="35">
        <v>3</v>
      </c>
      <c r="AF24" s="36">
        <v>28876.719182987621</v>
      </c>
      <c r="AG24" s="36">
        <v>10680.430382748846</v>
      </c>
      <c r="AH24" s="36">
        <v>39557.149565736465</v>
      </c>
      <c r="AI24" s="36">
        <v>17333.786334662189</v>
      </c>
      <c r="AJ24" s="36">
        <v>12133.650434263531</v>
      </c>
      <c r="AK24" s="36">
        <v>28014.216717411036</v>
      </c>
      <c r="AL24" s="36">
        <v>22814.080817012378</v>
      </c>
      <c r="AM24" s="36">
        <v>51690.799999999996</v>
      </c>
      <c r="AN24" s="38">
        <v>0.23473520305863968</v>
      </c>
      <c r="AO24" s="36">
        <v>1979.7500000000002</v>
      </c>
      <c r="AP24" s="36">
        <v>2672.6625000000004</v>
      </c>
      <c r="AQ24" s="36">
        <v>54363.462499999994</v>
      </c>
      <c r="AR24" s="36">
        <v>56890.935900398661</v>
      </c>
      <c r="AS24" s="38">
        <v>0.3046844995661378</v>
      </c>
      <c r="AT24" s="38">
        <v>0.49241968468328057</v>
      </c>
      <c r="AU24" s="36">
        <v>67.630395280450728</v>
      </c>
      <c r="AV24" s="36">
        <v>24685.094277364515</v>
      </c>
      <c r="AW24" s="36">
        <v>-4191.6249056231063</v>
      </c>
      <c r="AX24" s="38">
        <v>-7.7103714753693375E-2</v>
      </c>
      <c r="AY24" s="38">
        <v>-0.14515585648983811</v>
      </c>
      <c r="AZ24" s="36">
        <v>24890.561099338356</v>
      </c>
      <c r="BA24" s="36">
        <v>9206.0979408511739</v>
      </c>
      <c r="BB24" s="36">
        <v>17115.49691701007</v>
      </c>
      <c r="BC24" s="36">
        <v>46077.506882096583</v>
      </c>
      <c r="BD24" s="38">
        <v>0.33420770122066901</v>
      </c>
      <c r="BE24" s="38">
        <v>0.31483456222108869</v>
      </c>
      <c r="BF24" s="36">
        <v>10680.430382748846</v>
      </c>
      <c r="BG24" s="36">
        <v>12133.650434263531</v>
      </c>
      <c r="BH24" s="36">
        <v>4191.6249056231063</v>
      </c>
    </row>
    <row r="25" spans="2:60" x14ac:dyDescent="0.2">
      <c r="B25" s="35">
        <v>2022</v>
      </c>
      <c r="C25" s="36">
        <v>8499.1482567403127</v>
      </c>
      <c r="D25" s="36">
        <v>16.560000000000002</v>
      </c>
      <c r="E25" s="36">
        <v>73.793346613926175</v>
      </c>
      <c r="F25" s="36">
        <v>627180593.23278427</v>
      </c>
      <c r="G25" s="36">
        <v>139.09264933913389</v>
      </c>
      <c r="H25" s="36">
        <v>102.64112084131997</v>
      </c>
      <c r="I25" s="36">
        <v>87236210.326837644</v>
      </c>
      <c r="J25" s="36">
        <v>31628876.055507902</v>
      </c>
      <c r="K25" s="36">
        <v>27905087.504381008</v>
      </c>
      <c r="L25" s="36">
        <v>28943.084661139917</v>
      </c>
      <c r="M25" s="36">
        <v>3694845.4664657535</v>
      </c>
      <c r="N25" s="36">
        <v>11173463.916877385</v>
      </c>
      <c r="O25" s="36">
        <v>20455412.138630513</v>
      </c>
      <c r="P25" s="36">
        <v>1100000</v>
      </c>
      <c r="Q25" s="36">
        <v>32728876.055507902</v>
      </c>
      <c r="R25" s="36">
        <v>38415611.958473332</v>
      </c>
      <c r="S25" s="36">
        <v>27336012.741473328</v>
      </c>
      <c r="T25" s="36">
        <v>11079599.217000002</v>
      </c>
      <c r="U25" s="37">
        <v>0.40700000000000003</v>
      </c>
      <c r="V25" s="38">
        <v>0.53913354671607872</v>
      </c>
      <c r="W25" s="36">
        <v>2200000</v>
      </c>
      <c r="X25" s="36">
        <v>1135013.3204204671</v>
      </c>
      <c r="Y25" s="36">
        <v>29393862.735087432</v>
      </c>
      <c r="Z25" s="35">
        <v>1</v>
      </c>
      <c r="AA25" s="35">
        <v>1</v>
      </c>
      <c r="AB25" s="35">
        <v>-1</v>
      </c>
      <c r="AC25" s="35">
        <v>0</v>
      </c>
      <c r="AD25" s="35">
        <v>4</v>
      </c>
      <c r="AE25" s="35">
        <v>4</v>
      </c>
      <c r="AF25" s="36">
        <v>28604.62553094262</v>
      </c>
      <c r="AG25" s="36">
        <v>10579.793004595216</v>
      </c>
      <c r="AH25" s="36">
        <v>39184.418535537836</v>
      </c>
      <c r="AI25" s="36">
        <v>18814.069730492214</v>
      </c>
      <c r="AJ25" s="36">
        <v>13169.848811344549</v>
      </c>
      <c r="AK25" s="36">
        <v>29393.86273508743</v>
      </c>
      <c r="AL25" s="36">
        <v>23749.641815939765</v>
      </c>
      <c r="AM25" s="36">
        <v>52354.267346882385</v>
      </c>
      <c r="AN25" s="38">
        <v>0.25155253771551045</v>
      </c>
      <c r="AO25" s="36">
        <v>2099.1095697023147</v>
      </c>
      <c r="AP25" s="36">
        <v>2833.797919098125</v>
      </c>
      <c r="AQ25" s="36">
        <v>55188.065265980513</v>
      </c>
      <c r="AR25" s="36">
        <v>57998.48826603005</v>
      </c>
      <c r="AS25" s="38">
        <v>0.32438896759162067</v>
      </c>
      <c r="AT25" s="38">
        <v>0.50680394634188308</v>
      </c>
      <c r="AU25" s="36">
        <v>68.724890726782874</v>
      </c>
      <c r="AV25" s="36">
        <v>25084.58511527575</v>
      </c>
      <c r="AW25" s="36">
        <v>-3520.0404156668701</v>
      </c>
      <c r="AX25" s="38">
        <v>-6.3782638487178911E-2</v>
      </c>
      <c r="AY25" s="38">
        <v>-0.12305843374384048</v>
      </c>
      <c r="AZ25" s="36">
        <v>25181.961879051785</v>
      </c>
      <c r="BA25" s="36">
        <v>9313.8763114301128</v>
      </c>
      <c r="BB25" s="36">
        <v>18609.890940322563</v>
      </c>
      <c r="BC25" s="36">
        <v>47522.761848707691</v>
      </c>
      <c r="BD25" s="38">
        <v>0.35043094680961129</v>
      </c>
      <c r="BE25" s="38">
        <v>0.33720861296063998</v>
      </c>
      <c r="BF25" s="36">
        <v>10579.793004595216</v>
      </c>
      <c r="BG25" s="36">
        <v>13169.848811344549</v>
      </c>
      <c r="BH25" s="36">
        <v>3520.0404156668701</v>
      </c>
    </row>
    <row r="26" spans="2:60" x14ac:dyDescent="0.2">
      <c r="B26" s="35">
        <v>2023</v>
      </c>
      <c r="C26" s="36">
        <v>8607.3635062370613</v>
      </c>
      <c r="D26" s="36">
        <v>16.560000000000006</v>
      </c>
      <c r="E26" s="36">
        <v>74.881389236312415</v>
      </c>
      <c r="F26" s="36">
        <v>644531337.00896811</v>
      </c>
      <c r="G26" s="36">
        <v>139.26731101724468</v>
      </c>
      <c r="H26" s="36">
        <v>104.28529724176879</v>
      </c>
      <c r="I26" s="36">
        <v>89762146.17158851</v>
      </c>
      <c r="J26" s="36">
        <v>33728916.117339723</v>
      </c>
      <c r="K26" s="36">
        <v>29094540.577718735</v>
      </c>
      <c r="L26" s="36">
        <v>37809.633429208436</v>
      </c>
      <c r="M26" s="36">
        <v>4596565.9061917793</v>
      </c>
      <c r="N26" s="36">
        <v>10775099.575881099</v>
      </c>
      <c r="O26" s="36">
        <v>22953816.541458622</v>
      </c>
      <c r="P26" s="36">
        <v>1000000</v>
      </c>
      <c r="Q26" s="36">
        <v>34728916.117339723</v>
      </c>
      <c r="R26" s="36">
        <v>39020787.088456444</v>
      </c>
      <c r="S26" s="36">
        <v>27867790.676056441</v>
      </c>
      <c r="T26" s="36">
        <v>11152996.412400002</v>
      </c>
      <c r="U26" s="37">
        <v>0.40992534121732865</v>
      </c>
      <c r="V26" s="38">
        <v>0.54504658503563186</v>
      </c>
      <c r="W26" s="36">
        <v>2149999.9999999995</v>
      </c>
      <c r="X26" s="36">
        <v>1126951.1031478972</v>
      </c>
      <c r="Y26" s="36">
        <v>31451965.014191825</v>
      </c>
      <c r="Z26" s="35">
        <v>1</v>
      </c>
      <c r="AA26" s="35">
        <v>2</v>
      </c>
      <c r="AB26" s="35">
        <v>-1</v>
      </c>
      <c r="AC26" s="35">
        <v>2</v>
      </c>
      <c r="AD26" s="35">
        <v>4</v>
      </c>
      <c r="AE26" s="35">
        <v>6</v>
      </c>
      <c r="AF26" s="36">
        <v>27360.21993568345</v>
      </c>
      <c r="AG26" s="36">
        <v>10119.533400869221</v>
      </c>
      <c r="AH26" s="36">
        <v>37479.753336552669</v>
      </c>
      <c r="AI26" s="36">
        <v>21332.431613322602</v>
      </c>
      <c r="AJ26" s="36">
        <v>14932.70212932582</v>
      </c>
      <c r="AK26" s="36">
        <v>31451.965014191825</v>
      </c>
      <c r="AL26" s="36">
        <v>25052.235530195041</v>
      </c>
      <c r="AM26" s="36">
        <v>52412.455465878491</v>
      </c>
      <c r="AN26" s="38">
        <v>0.28490750903756634</v>
      </c>
      <c r="AO26" s="36">
        <v>2218.4691394046295</v>
      </c>
      <c r="AP26" s="36">
        <v>2994.9333381962501</v>
      </c>
      <c r="AQ26" s="36">
        <v>55407.388804074741</v>
      </c>
      <c r="AR26" s="36">
        <v>58812.184949875271</v>
      </c>
      <c r="AS26" s="38">
        <v>0.36272129035001688</v>
      </c>
      <c r="AT26" s="38">
        <v>0.53478654195551234</v>
      </c>
      <c r="AU26" s="36">
        <v>69.600603353424503</v>
      </c>
      <c r="AV26" s="36">
        <v>25404.220223999942</v>
      </c>
      <c r="AW26" s="36">
        <v>-1955.9997116835075</v>
      </c>
      <c r="AX26" s="38">
        <v>-3.5302145686743863E-2</v>
      </c>
      <c r="AY26" s="38">
        <v>-7.1490642848688321E-2</v>
      </c>
      <c r="AZ26" s="36">
        <v>24485.752313838468</v>
      </c>
      <c r="BA26" s="36">
        <v>9056.3741434745025</v>
      </c>
      <c r="BB26" s="36">
        <v>21154.544160366961</v>
      </c>
      <c r="BC26" s="36">
        <v>48350.307369569848</v>
      </c>
      <c r="BD26" s="38">
        <v>0.38676109389241259</v>
      </c>
      <c r="BE26" s="38">
        <v>0.38180005621941931</v>
      </c>
      <c r="BF26" s="36">
        <v>10119.533400869221</v>
      </c>
      <c r="BG26" s="36">
        <v>14932.70212932582</v>
      </c>
      <c r="BH26" s="36">
        <v>1955.9997116835075</v>
      </c>
    </row>
    <row r="27" spans="2:60" x14ac:dyDescent="0.2">
      <c r="B27" s="35">
        <v>2024</v>
      </c>
      <c r="C27" s="36">
        <v>8769.7440135892921</v>
      </c>
      <c r="D27" s="36">
        <v>20.893994198259765</v>
      </c>
      <c r="E27" s="36">
        <v>75.619144915310088</v>
      </c>
      <c r="F27" s="36">
        <v>663160543.43378186</v>
      </c>
      <c r="G27" s="36">
        <v>139.49813186255028</v>
      </c>
      <c r="H27" s="36">
        <v>105.48729448729226</v>
      </c>
      <c r="I27" s="36">
        <v>92509656.933966205</v>
      </c>
      <c r="J27" s="36">
        <v>35731893.966420271</v>
      </c>
      <c r="K27" s="36">
        <v>30285677.075283546</v>
      </c>
      <c r="L27" s="36">
        <v>50137.902753168324</v>
      </c>
      <c r="M27" s="36">
        <v>5396078.9883835604</v>
      </c>
      <c r="N27" s="36">
        <v>10331383.843231997</v>
      </c>
      <c r="O27" s="36">
        <v>25400510.12318828</v>
      </c>
      <c r="P27" s="36">
        <v>1000000</v>
      </c>
      <c r="Q27" s="36">
        <v>36731893.966420271</v>
      </c>
      <c r="R27" s="36">
        <v>39837594.637644574</v>
      </c>
      <c r="S27" s="36">
        <v>28614056.248444572</v>
      </c>
      <c r="T27" s="36">
        <v>11223538.3892</v>
      </c>
      <c r="U27" s="37">
        <v>0.41338097873209767</v>
      </c>
      <c r="V27" s="38">
        <v>0.54931804499357795</v>
      </c>
      <c r="W27" s="36">
        <v>2162499.9999999995</v>
      </c>
      <c r="X27" s="36">
        <v>1133605.155487647</v>
      </c>
      <c r="Y27" s="36">
        <v>33435788.810932629</v>
      </c>
      <c r="Z27" s="35">
        <v>1</v>
      </c>
      <c r="AA27" s="35">
        <v>2</v>
      </c>
      <c r="AB27" s="35">
        <v>-1</v>
      </c>
      <c r="AC27" s="35">
        <v>1</v>
      </c>
      <c r="AD27" s="35">
        <v>5</v>
      </c>
      <c r="AE27" s="35">
        <v>6</v>
      </c>
      <c r="AF27" s="36">
        <v>26135.173347045995</v>
      </c>
      <c r="AG27" s="36">
        <v>9666.4339776745474</v>
      </c>
      <c r="AH27" s="36">
        <v>35801.607324720542</v>
      </c>
      <c r="AI27" s="36">
        <v>23769.354833258083</v>
      </c>
      <c r="AJ27" s="36">
        <v>16638.548383280657</v>
      </c>
      <c r="AK27" s="36">
        <v>33435.78881093263</v>
      </c>
      <c r="AL27" s="36">
        <v>26304.982360955204</v>
      </c>
      <c r="AM27" s="36">
        <v>52440.155708001199</v>
      </c>
      <c r="AN27" s="38">
        <v>0.31728640311306294</v>
      </c>
      <c r="AO27" s="36">
        <v>2294.4673004746987</v>
      </c>
      <c r="AP27" s="36">
        <v>3097.5308556408436</v>
      </c>
      <c r="AQ27" s="36">
        <v>55537.686563642041</v>
      </c>
      <c r="AR27" s="36">
        <v>59570.962157978625</v>
      </c>
      <c r="AS27" s="38">
        <v>0.3990090804681512</v>
      </c>
      <c r="AT27" s="38">
        <v>0.56127662874175044</v>
      </c>
      <c r="AU27" s="36">
        <v>69.182968169862875</v>
      </c>
      <c r="AV27" s="36">
        <v>25251.783381999951</v>
      </c>
      <c r="AW27" s="36">
        <v>-883.38996504604438</v>
      </c>
      <c r="AX27" s="38">
        <v>-1.5906135449731875E-2</v>
      </c>
      <c r="AY27" s="38">
        <v>-3.3800807567472752E-2</v>
      </c>
      <c r="AZ27" s="36">
        <v>23669.563526989848</v>
      </c>
      <c r="BA27" s="36">
        <v>8754.496099023645</v>
      </c>
      <c r="BB27" s="36">
        <v>23623.907473468549</v>
      </c>
      <c r="BC27" s="36">
        <v>48960.794857441477</v>
      </c>
      <c r="BD27" s="38">
        <v>0.42149445726617268</v>
      </c>
      <c r="BE27" s="38">
        <v>0.4253671504015083</v>
      </c>
      <c r="BF27" s="36">
        <v>9666.4339776745474</v>
      </c>
      <c r="BG27" s="36">
        <v>16638.548383280657</v>
      </c>
      <c r="BH27" s="36">
        <v>883.38996504604438</v>
      </c>
    </row>
    <row r="28" spans="2:60" x14ac:dyDescent="0.2">
      <c r="B28" s="35">
        <v>2025</v>
      </c>
      <c r="C28" s="36">
        <v>8904.1002484387554</v>
      </c>
      <c r="D28" s="36">
        <v>26.362258065030957</v>
      </c>
      <c r="E28" s="36">
        <v>76.304958490590224</v>
      </c>
      <c r="F28" s="36">
        <v>679426999.85317338</v>
      </c>
      <c r="G28" s="36">
        <v>139.71711418569521</v>
      </c>
      <c r="H28" s="36">
        <v>106.61108598364528</v>
      </c>
      <c r="I28" s="36">
        <v>94927579.719330147</v>
      </c>
      <c r="J28" s="36">
        <v>37454776.448182926</v>
      </c>
      <c r="K28" s="36">
        <v>31282566.317335993</v>
      </c>
      <c r="L28" s="36">
        <v>64000.635614058963</v>
      </c>
      <c r="M28" s="36">
        <v>6108209.4952328755</v>
      </c>
      <c r="N28" s="36">
        <v>9949639.6911902335</v>
      </c>
      <c r="O28" s="36">
        <v>27505136.756992694</v>
      </c>
      <c r="P28" s="36">
        <v>1000000</v>
      </c>
      <c r="Q28" s="36">
        <v>38454776.448182926</v>
      </c>
      <c r="R28" s="36">
        <v>40640208.34327244</v>
      </c>
      <c r="S28" s="36">
        <v>29349025.806472439</v>
      </c>
      <c r="T28" s="36">
        <v>11291182.536800001</v>
      </c>
      <c r="U28" s="37">
        <v>0.41686574699198731</v>
      </c>
      <c r="V28" s="38">
        <v>0.55194879539234365</v>
      </c>
      <c r="W28" s="36">
        <v>2174999.9999999995</v>
      </c>
      <c r="X28" s="36">
        <v>1140879.0973524936</v>
      </c>
      <c r="Y28" s="36">
        <v>35138897.350830436</v>
      </c>
      <c r="Z28" s="35">
        <v>0</v>
      </c>
      <c r="AA28" s="35">
        <v>1</v>
      </c>
      <c r="AB28" s="35">
        <v>0</v>
      </c>
      <c r="AC28" s="35">
        <v>0</v>
      </c>
      <c r="AD28" s="35">
        <v>4</v>
      </c>
      <c r="AE28" s="35">
        <v>4</v>
      </c>
      <c r="AF28" s="36">
        <v>25077.450321283759</v>
      </c>
      <c r="AG28" s="36">
        <v>9275.2213517076907</v>
      </c>
      <c r="AH28" s="36">
        <v>34352.671672991448</v>
      </c>
      <c r="AI28" s="36">
        <v>25863.675999122745</v>
      </c>
      <c r="AJ28" s="36">
        <v>18104.573199385919</v>
      </c>
      <c r="AK28" s="36">
        <v>35138.897350830433</v>
      </c>
      <c r="AL28" s="36">
        <v>27379.794551093612</v>
      </c>
      <c r="AM28" s="36">
        <v>52457.24487237737</v>
      </c>
      <c r="AN28" s="38">
        <v>0.34513008152510349</v>
      </c>
      <c r="AO28" s="36">
        <v>2352.0261370751127</v>
      </c>
      <c r="AP28" s="36">
        <v>3175.2352850514026</v>
      </c>
      <c r="AQ28" s="36">
        <v>55632.48015742877</v>
      </c>
      <c r="AR28" s="36">
        <v>60216.347672114192</v>
      </c>
      <c r="AS28" s="38">
        <v>0.42951253270878881</v>
      </c>
      <c r="AT28" s="38">
        <v>0.58354414887741579</v>
      </c>
      <c r="AU28" s="36">
        <v>68.695498255319507</v>
      </c>
      <c r="AV28" s="36">
        <v>25073.856863191621</v>
      </c>
      <c r="AW28" s="36">
        <v>-3.5934580921384622</v>
      </c>
      <c r="AX28" s="38">
        <v>-6.4592807690214347E-5</v>
      </c>
      <c r="AY28" s="38">
        <v>-1.4329439580580561E-4</v>
      </c>
      <c r="AZ28" s="36">
        <v>22952.086563997924</v>
      </c>
      <c r="BA28" s="36">
        <v>8489.1279072321104</v>
      </c>
      <c r="BB28" s="36">
        <v>25749.097643855072</v>
      </c>
      <c r="BC28" s="36">
        <v>49465.582821928583</v>
      </c>
      <c r="BD28" s="38">
        <v>0.45023530544893159</v>
      </c>
      <c r="BE28" s="38">
        <v>0.46284288550483971</v>
      </c>
      <c r="BF28" s="36">
        <v>9275.2213517076907</v>
      </c>
      <c r="BG28" s="36">
        <v>18104.573199385919</v>
      </c>
      <c r="BH28" s="36">
        <v>3.5934580921384622</v>
      </c>
    </row>
    <row r="29" spans="2:60" x14ac:dyDescent="0.2">
      <c r="B29" s="35">
        <v>2026</v>
      </c>
      <c r="C29" s="36">
        <v>9012.3780960005188</v>
      </c>
      <c r="D29" s="36">
        <v>33.261646561822673</v>
      </c>
      <c r="E29" s="36">
        <v>77.166912427457135</v>
      </c>
      <c r="F29" s="36">
        <v>695457391.29720497</v>
      </c>
      <c r="G29" s="36">
        <v>139.92843397164569</v>
      </c>
      <c r="H29" s="36">
        <v>107.97845210401201</v>
      </c>
      <c r="I29" s="36">
        <v>97314263.658223912</v>
      </c>
      <c r="J29" s="36">
        <v>38925420.263373613</v>
      </c>
      <c r="K29" s="36">
        <v>32254901.490727499</v>
      </c>
      <c r="L29" s="36">
        <v>95938.195221456204</v>
      </c>
      <c r="M29" s="36">
        <v>6574580.5774246557</v>
      </c>
      <c r="N29" s="36">
        <v>9819038.7061376385</v>
      </c>
      <c r="O29" s="36">
        <v>29106381.557235967</v>
      </c>
      <c r="P29" s="36">
        <v>1000000</v>
      </c>
      <c r="Q29" s="36">
        <v>39925420.263373613</v>
      </c>
      <c r="R29" s="36">
        <v>41428646.251486465</v>
      </c>
      <c r="S29" s="36">
        <v>30072798.91668646</v>
      </c>
      <c r="T29" s="36">
        <v>11355847.334800001</v>
      </c>
      <c r="U29" s="37">
        <v>0.42037989156682581</v>
      </c>
      <c r="V29" s="38">
        <v>0.55445828400622565</v>
      </c>
      <c r="W29" s="36">
        <v>2187499.9999999995</v>
      </c>
      <c r="X29" s="36">
        <v>1148203.6781000607</v>
      </c>
      <c r="Y29" s="36">
        <v>36589716.585273549</v>
      </c>
      <c r="Z29" s="35">
        <v>1</v>
      </c>
      <c r="AA29" s="35">
        <v>0</v>
      </c>
      <c r="AB29" s="35">
        <v>0</v>
      </c>
      <c r="AC29" s="35">
        <v>1</v>
      </c>
      <c r="AD29" s="35">
        <v>2</v>
      </c>
      <c r="AE29" s="35">
        <v>3</v>
      </c>
      <c r="AF29" s="36">
        <v>24698.729022365267</v>
      </c>
      <c r="AG29" s="36">
        <v>9135.1463507378376</v>
      </c>
      <c r="AH29" s="36">
        <v>33833.875373103103</v>
      </c>
      <c r="AI29" s="36">
        <v>27454.570234535713</v>
      </c>
      <c r="AJ29" s="36">
        <v>19218.199164174999</v>
      </c>
      <c r="AK29" s="36">
        <v>36589.716585273549</v>
      </c>
      <c r="AL29" s="36">
        <v>28353.345514912835</v>
      </c>
      <c r="AM29" s="36">
        <v>53052.074537278102</v>
      </c>
      <c r="AN29" s="38">
        <v>0.36225160527268252</v>
      </c>
      <c r="AO29" s="36">
        <v>2391.9069304658697</v>
      </c>
      <c r="AP29" s="36">
        <v>3229.0743561289241</v>
      </c>
      <c r="AQ29" s="36">
        <v>56281.148893407029</v>
      </c>
      <c r="AR29" s="36">
        <v>61288.445607638816</v>
      </c>
      <c r="AS29" s="38">
        <v>0.44795670639612134</v>
      </c>
      <c r="AT29" s="38">
        <v>0.59700839566916852</v>
      </c>
      <c r="AU29" s="36">
        <v>68.925694126562604</v>
      </c>
      <c r="AV29" s="36">
        <v>25157.87835619535</v>
      </c>
      <c r="AW29" s="36">
        <v>459.14933383008247</v>
      </c>
      <c r="AX29" s="38">
        <v>8.1581371890556559E-3</v>
      </c>
      <c r="AY29" s="38">
        <v>1.8589998433292343E-2</v>
      </c>
      <c r="AZ29" s="36">
        <v>22830.973359969626</v>
      </c>
      <c r="BA29" s="36">
        <v>8444.3326125915064</v>
      </c>
      <c r="BB29" s="36">
        <v>27365.666355123907</v>
      </c>
      <c r="BC29" s="36">
        <v>50431.272421147863</v>
      </c>
      <c r="BD29" s="38">
        <v>0.46666460784798902</v>
      </c>
      <c r="BE29" s="38">
        <v>0.48623148057891935</v>
      </c>
      <c r="BF29" s="36">
        <v>9135.1463507378376</v>
      </c>
      <c r="BG29" s="36">
        <v>19218.199164174999</v>
      </c>
      <c r="BH29" s="36">
        <v>-459.14933383008247</v>
      </c>
    </row>
    <row r="30" spans="2:60" x14ac:dyDescent="0.2">
      <c r="B30" s="35">
        <v>2027</v>
      </c>
      <c r="C30" s="36">
        <v>9097.2208709336592</v>
      </c>
      <c r="D30" s="36">
        <v>41.966705935222805</v>
      </c>
      <c r="E30" s="36">
        <v>78.198822173694666</v>
      </c>
      <c r="F30" s="36">
        <v>711391957.16096497</v>
      </c>
      <c r="G30" s="36">
        <v>140.11643872545858</v>
      </c>
      <c r="H30" s="36">
        <v>109.56940475503521</v>
      </c>
      <c r="I30" s="36">
        <v>99677707.57532838</v>
      </c>
      <c r="J30" s="36">
        <v>40296543.221741602</v>
      </c>
      <c r="K30" s="36">
        <v>33215456.61334721</v>
      </c>
      <c r="L30" s="36">
        <v>128812.35288754322</v>
      </c>
      <c r="M30" s="36">
        <v>6952274.2555068471</v>
      </c>
      <c r="N30" s="36">
        <v>9808316.818341231</v>
      </c>
      <c r="O30" s="36">
        <v>30488226.403400373</v>
      </c>
      <c r="P30" s="36">
        <v>1000000</v>
      </c>
      <c r="Q30" s="36">
        <v>41296543.221741602</v>
      </c>
      <c r="R30" s="36">
        <v>42202988.095765576</v>
      </c>
      <c r="S30" s="36">
        <v>30785534.262965575</v>
      </c>
      <c r="T30" s="36">
        <v>11417453.832800001</v>
      </c>
      <c r="U30" s="37">
        <v>0.42392366009657545</v>
      </c>
      <c r="V30" s="38">
        <v>0.5568923052516449</v>
      </c>
      <c r="W30" s="36">
        <v>2199999.9999999995</v>
      </c>
      <c r="X30" s="36">
        <v>1155579.1915412273</v>
      </c>
      <c r="Y30" s="36">
        <v>37940964.030200377</v>
      </c>
      <c r="Z30" s="35">
        <v>1</v>
      </c>
      <c r="AA30" s="35">
        <v>0</v>
      </c>
      <c r="AB30" s="35">
        <v>0</v>
      </c>
      <c r="AC30" s="35">
        <v>1</v>
      </c>
      <c r="AD30" s="35">
        <v>2</v>
      </c>
      <c r="AE30" s="35">
        <v>3</v>
      </c>
      <c r="AF30" s="36">
        <v>24644.110241417304</v>
      </c>
      <c r="AG30" s="36">
        <v>9114.9448838118806</v>
      </c>
      <c r="AH30" s="36">
        <v>33759.055125229184</v>
      </c>
      <c r="AI30" s="36">
        <v>28826.019146388495</v>
      </c>
      <c r="AJ30" s="36">
        <v>20178.213402471945</v>
      </c>
      <c r="AK30" s="36">
        <v>37940.964030200375</v>
      </c>
      <c r="AL30" s="36">
        <v>29293.158286283826</v>
      </c>
      <c r="AM30" s="36">
        <v>53937.268527701133</v>
      </c>
      <c r="AN30" s="38">
        <v>0.37410521432150029</v>
      </c>
      <c r="AO30" s="36">
        <v>2425.0709665349273</v>
      </c>
      <c r="AP30" s="36">
        <v>3273.8458048221519</v>
      </c>
      <c r="AQ30" s="36">
        <v>57211.114332523284</v>
      </c>
      <c r="AR30" s="36">
        <v>62585.074271617676</v>
      </c>
      <c r="AS30" s="38">
        <v>0.46058935747658114</v>
      </c>
      <c r="AT30" s="38">
        <v>0.60623023095790429</v>
      </c>
      <c r="AU30" s="36">
        <v>69.022111854289378</v>
      </c>
      <c r="AV30" s="36">
        <v>25193.070826815623</v>
      </c>
      <c r="AW30" s="36">
        <v>548.96058539831938</v>
      </c>
      <c r="AX30" s="38">
        <v>9.5953485927164871E-3</v>
      </c>
      <c r="AY30" s="38">
        <v>2.2275528717434767E-2</v>
      </c>
      <c r="AZ30" s="36">
        <v>22975.268698293221</v>
      </c>
      <c r="BA30" s="36">
        <v>8497.7021212865329</v>
      </c>
      <c r="BB30" s="36">
        <v>28756.393370776688</v>
      </c>
      <c r="BC30" s="36">
        <v>51602.446179123435</v>
      </c>
      <c r="BD30" s="38">
        <v>0.47744806469966006</v>
      </c>
      <c r="BE30" s="38">
        <v>0.50263648429636165</v>
      </c>
      <c r="BF30" s="36">
        <v>9114.9448838118806</v>
      </c>
      <c r="BG30" s="36">
        <v>20178.213402471945</v>
      </c>
      <c r="BH30" s="36">
        <v>-548.96058539831938</v>
      </c>
    </row>
    <row r="31" spans="2:60" x14ac:dyDescent="0.2">
      <c r="B31" s="35">
        <v>2028</v>
      </c>
      <c r="C31" s="36">
        <v>9167.7511972659631</v>
      </c>
      <c r="D31" s="36">
        <v>52.950006662476973</v>
      </c>
      <c r="E31" s="36">
        <v>79.394937055273701</v>
      </c>
      <c r="F31" s="36">
        <v>727873029.24534118</v>
      </c>
      <c r="G31" s="36">
        <v>140.32080460896472</v>
      </c>
      <c r="H31" s="36">
        <v>111.40761449474114</v>
      </c>
      <c r="I31" s="36">
        <v>102135729.11687079</v>
      </c>
      <c r="J31" s="36">
        <v>41778293.79870607</v>
      </c>
      <c r="K31" s="36">
        <v>34238736.390419237</v>
      </c>
      <c r="L31" s="36">
        <v>182292.74182107998</v>
      </c>
      <c r="M31" s="36">
        <v>7357264.6664657518</v>
      </c>
      <c r="N31" s="36">
        <v>9904118.090762496</v>
      </c>
      <c r="O31" s="36">
        <v>31874175.70794357</v>
      </c>
      <c r="P31" s="36">
        <v>1050000</v>
      </c>
      <c r="Q31" s="36">
        <v>42828293.79870607</v>
      </c>
      <c r="R31" s="36">
        <v>42963390.877072781</v>
      </c>
      <c r="S31" s="36">
        <v>31487442.045272779</v>
      </c>
      <c r="T31" s="36">
        <v>11475948.831800001</v>
      </c>
      <c r="U31" s="37">
        <v>0.42749730230878324</v>
      </c>
      <c r="V31" s="38">
        <v>0.55976457264177726</v>
      </c>
      <c r="W31" s="36">
        <v>2212499.9999999995</v>
      </c>
      <c r="X31" s="36">
        <v>1163005.934165712</v>
      </c>
      <c r="Y31" s="36">
        <v>39452787.864540353</v>
      </c>
      <c r="Z31" s="35">
        <v>1</v>
      </c>
      <c r="AA31" s="35">
        <v>0</v>
      </c>
      <c r="AB31" s="35">
        <v>0</v>
      </c>
      <c r="AC31" s="35">
        <v>1</v>
      </c>
      <c r="AD31" s="35">
        <v>1</v>
      </c>
      <c r="AE31" s="35">
        <v>2</v>
      </c>
      <c r="AF31" s="36">
        <v>25012.66860918525</v>
      </c>
      <c r="AG31" s="36">
        <v>9251.2609924383814</v>
      </c>
      <c r="AH31" s="36">
        <v>34263.929601623633</v>
      </c>
      <c r="AI31" s="36">
        <v>30201.526872101975</v>
      </c>
      <c r="AJ31" s="36">
        <v>21141.068810471381</v>
      </c>
      <c r="AK31" s="36">
        <v>39452.787864540354</v>
      </c>
      <c r="AL31" s="36">
        <v>30392.329802909764</v>
      </c>
      <c r="AM31" s="36">
        <v>55404.99841209501</v>
      </c>
      <c r="AN31" s="38">
        <v>0.38157331317342386</v>
      </c>
      <c r="AO31" s="36">
        <v>2456.9604275664751</v>
      </c>
      <c r="AP31" s="36">
        <v>3316.8965772147417</v>
      </c>
      <c r="AQ31" s="36">
        <v>58721.894989309752</v>
      </c>
      <c r="AR31" s="36">
        <v>64465.456473725601</v>
      </c>
      <c r="AS31" s="38">
        <v>0.46849163139659628</v>
      </c>
      <c r="AT31" s="38">
        <v>0.61199889091951531</v>
      </c>
      <c r="AU31" s="36">
        <v>70.367769043836134</v>
      </c>
      <c r="AV31" s="36">
        <v>25684.235701000191</v>
      </c>
      <c r="AW31" s="36">
        <v>671.5670918149408</v>
      </c>
      <c r="AX31" s="38">
        <v>1.1436400203658256E-2</v>
      </c>
      <c r="AY31" s="38">
        <v>2.6849078053523857E-2</v>
      </c>
      <c r="AZ31" s="36">
        <v>23472.188444259529</v>
      </c>
      <c r="BA31" s="36">
        <v>8681.4943560959928</v>
      </c>
      <c r="BB31" s="36">
        <v>30148.542368757604</v>
      </c>
      <c r="BC31" s="36">
        <v>53257.662458485836</v>
      </c>
      <c r="BD31" s="38">
        <v>0.48390795492331812</v>
      </c>
      <c r="BE31" s="38">
        <v>0.5134122864094578</v>
      </c>
      <c r="BF31" s="36">
        <v>9251.2609924383814</v>
      </c>
      <c r="BG31" s="36">
        <v>21141.068810471381</v>
      </c>
      <c r="BH31" s="36">
        <v>-671.5670918149408</v>
      </c>
    </row>
    <row r="32" spans="2:60" x14ac:dyDescent="0.2">
      <c r="B32" s="35">
        <v>2029</v>
      </c>
      <c r="C32" s="36">
        <v>9200.2489282606948</v>
      </c>
      <c r="D32" s="36">
        <v>66.80779782630492</v>
      </c>
      <c r="E32" s="36">
        <v>80.617841522340825</v>
      </c>
      <c r="F32" s="36">
        <v>741704210.06460679</v>
      </c>
      <c r="G32" s="36">
        <v>140.58137657574576</v>
      </c>
      <c r="H32" s="36">
        <v>113.3336713777599</v>
      </c>
      <c r="I32" s="36">
        <v>104269798.86290851</v>
      </c>
      <c r="J32" s="36">
        <v>43038650.834333405</v>
      </c>
      <c r="K32" s="36">
        <v>35058605.348547891</v>
      </c>
      <c r="L32" s="36">
        <v>249219.175484145</v>
      </c>
      <c r="M32" s="36">
        <v>7730826.3103013681</v>
      </c>
      <c r="N32" s="36">
        <v>10334102.587103229</v>
      </c>
      <c r="O32" s="36">
        <v>32704548.247230172</v>
      </c>
      <c r="P32" s="36">
        <v>800000</v>
      </c>
      <c r="Q32" s="36">
        <v>43838650.834333405</v>
      </c>
      <c r="R32" s="36">
        <v>43710103.951587915</v>
      </c>
      <c r="S32" s="36">
        <v>32178776.913987916</v>
      </c>
      <c r="T32" s="36">
        <v>11531327.037599999</v>
      </c>
      <c r="U32" s="37">
        <v>0.4311010700361792</v>
      </c>
      <c r="V32" s="38">
        <v>0.5612799977516153</v>
      </c>
      <c r="W32" s="36">
        <v>2224999.9999999995</v>
      </c>
      <c r="X32" s="36">
        <v>1170484.2051506941</v>
      </c>
      <c r="Y32" s="36">
        <v>40443166.629182704</v>
      </c>
      <c r="Z32" s="35">
        <v>1</v>
      </c>
      <c r="AA32" s="35">
        <v>0</v>
      </c>
      <c r="AB32" s="35">
        <v>0</v>
      </c>
      <c r="AC32" s="35">
        <v>1</v>
      </c>
      <c r="AD32" s="35">
        <v>1</v>
      </c>
      <c r="AE32" s="35">
        <v>2</v>
      </c>
      <c r="AF32" s="36">
        <v>25473.633128158803</v>
      </c>
      <c r="AG32" s="36">
        <v>9421.754718634078</v>
      </c>
      <c r="AH32" s="36">
        <v>34895.387846792881</v>
      </c>
      <c r="AI32" s="36">
        <v>31021.411910548628</v>
      </c>
      <c r="AJ32" s="36">
        <v>21714.988337384038</v>
      </c>
      <c r="AK32" s="36">
        <v>40443.166629182706</v>
      </c>
      <c r="AL32" s="36">
        <v>31136.743056018116</v>
      </c>
      <c r="AM32" s="36">
        <v>56610.376184176916</v>
      </c>
      <c r="AN32" s="38">
        <v>0.38358671680146095</v>
      </c>
      <c r="AO32" s="36">
        <v>2462.0615390834864</v>
      </c>
      <c r="AP32" s="36">
        <v>3323.7830777627069</v>
      </c>
      <c r="AQ32" s="36">
        <v>59934.159261939625</v>
      </c>
      <c r="AR32" s="36">
        <v>65916.799757341505</v>
      </c>
      <c r="AS32" s="38">
        <v>0.47061465399939428</v>
      </c>
      <c r="AT32" s="38">
        <v>0.61354869741955786</v>
      </c>
      <c r="AU32" s="36">
        <v>71.24591086932314</v>
      </c>
      <c r="AV32" s="36">
        <v>26004.757467302945</v>
      </c>
      <c r="AW32" s="36">
        <v>531.12433914414214</v>
      </c>
      <c r="AX32" s="38">
        <v>8.8617967730703698E-3</v>
      </c>
      <c r="AY32" s="38">
        <v>2.0849964214842684E-2</v>
      </c>
      <c r="AZ32" s="36">
        <v>24031.261726251629</v>
      </c>
      <c r="BA32" s="36">
        <v>8888.2748850519747</v>
      </c>
      <c r="BB32" s="36">
        <v>30981.075732394253</v>
      </c>
      <c r="BC32" s="36">
        <v>54606.289623979574</v>
      </c>
      <c r="BD32" s="38">
        <v>0.48483221985039004</v>
      </c>
      <c r="BE32" s="38">
        <v>0.516918500466367</v>
      </c>
      <c r="BF32" s="36">
        <v>9421.754718634078</v>
      </c>
      <c r="BG32" s="36">
        <v>21714.988337384038</v>
      </c>
      <c r="BH32" s="36">
        <v>-531.12433914414214</v>
      </c>
    </row>
    <row r="33" spans="2:60" x14ac:dyDescent="0.2">
      <c r="B33" s="35">
        <v>2030</v>
      </c>
      <c r="C33" s="36">
        <v>9245.524593872482</v>
      </c>
      <c r="D33" s="36">
        <v>84.292375614814389</v>
      </c>
      <c r="E33" s="36">
        <v>81.847090133785457</v>
      </c>
      <c r="F33" s="36">
        <v>756719284.76881123</v>
      </c>
      <c r="G33" s="36">
        <v>140.80906531997834</v>
      </c>
      <c r="H33" s="36">
        <v>115.24812260898352</v>
      </c>
      <c r="I33" s="36">
        <v>106552935.19789883</v>
      </c>
      <c r="J33" s="36">
        <v>44322639.310113221</v>
      </c>
      <c r="K33" s="36">
        <v>35997160.34564545</v>
      </c>
      <c r="L33" s="36">
        <v>340269.09252257243</v>
      </c>
      <c r="M33" s="36">
        <v>7985209.8719452024</v>
      </c>
      <c r="N33" s="36">
        <v>10373932.283071527</v>
      </c>
      <c r="O33" s="36">
        <v>33948707.027041689</v>
      </c>
      <c r="P33" s="36">
        <v>1050000</v>
      </c>
      <c r="Q33" s="36">
        <v>45372639.310113221</v>
      </c>
      <c r="R33" s="36">
        <v>44443409.410507999</v>
      </c>
      <c r="S33" s="36">
        <v>32859831.445907999</v>
      </c>
      <c r="T33" s="36">
        <v>11583577.964600001</v>
      </c>
      <c r="U33" s="37">
        <v>0.43473521723442293</v>
      </c>
      <c r="V33" s="38">
        <v>0.56347805467513346</v>
      </c>
      <c r="W33" s="36">
        <v>2237500</v>
      </c>
      <c r="X33" s="36">
        <v>1178908.9943661119</v>
      </c>
      <c r="Y33" s="36">
        <v>41956230.315747112</v>
      </c>
      <c r="Z33" s="35">
        <v>1</v>
      </c>
      <c r="AA33" s="35">
        <v>0</v>
      </c>
      <c r="AB33" s="35">
        <v>0</v>
      </c>
      <c r="AC33" s="35">
        <v>1</v>
      </c>
      <c r="AD33" s="35">
        <v>0</v>
      </c>
      <c r="AE33" s="35">
        <v>1</v>
      </c>
      <c r="AF33" s="36">
        <v>26231.238108716025</v>
      </c>
      <c r="AG33" s="36">
        <v>9701.9647799360664</v>
      </c>
      <c r="AH33" s="36">
        <v>35933.202888652093</v>
      </c>
      <c r="AI33" s="36">
        <v>32254.265535811042</v>
      </c>
      <c r="AJ33" s="36">
        <v>22577.985875067727</v>
      </c>
      <c r="AK33" s="36">
        <v>41956.230315747111</v>
      </c>
      <c r="AL33" s="36">
        <v>32279.950655003791</v>
      </c>
      <c r="AM33" s="36">
        <v>58511.188763719823</v>
      </c>
      <c r="AN33" s="38">
        <v>0.38587467375243839</v>
      </c>
      <c r="AO33" s="36">
        <v>2464.2127505636822</v>
      </c>
      <c r="AP33" s="36">
        <v>3326.687213260971</v>
      </c>
      <c r="AQ33" s="36">
        <v>61837.875976980795</v>
      </c>
      <c r="AR33" s="36">
        <v>68187.468424463135</v>
      </c>
      <c r="AS33" s="38">
        <v>0.47302336163926872</v>
      </c>
      <c r="AT33" s="38">
        <v>0.61530705399666619</v>
      </c>
      <c r="AU33" s="36">
        <v>71.306319162132013</v>
      </c>
      <c r="AV33" s="36">
        <v>26026.806494178185</v>
      </c>
      <c r="AW33" s="36">
        <v>-204.43161453783978</v>
      </c>
      <c r="AX33" s="38">
        <v>-3.3059287905351023E-3</v>
      </c>
      <c r="AY33" s="38">
        <v>-7.7934413042406855E-3</v>
      </c>
      <c r="AZ33" s="36">
        <v>24818.036138916195</v>
      </c>
      <c r="BA33" s="36">
        <v>9179.2736404210573</v>
      </c>
      <c r="BB33" s="36">
        <v>32221.122084722909</v>
      </c>
      <c r="BC33" s="36">
        <v>56552.095238643291</v>
      </c>
      <c r="BD33" s="38">
        <v>0.48658841923151647</v>
      </c>
      <c r="BE33" s="38">
        <v>0.521058034022987</v>
      </c>
      <c r="BF33" s="36">
        <v>9701.9647799360664</v>
      </c>
      <c r="BG33" s="36">
        <v>22577.985875067727</v>
      </c>
      <c r="BH33" s="36">
        <v>204.43161453783978</v>
      </c>
    </row>
    <row r="34" spans="2:60" x14ac:dyDescent="0.2">
      <c r="B34" s="35">
        <v>2031</v>
      </c>
      <c r="C34" s="36">
        <v>9281.6917368651284</v>
      </c>
      <c r="D34" s="36">
        <v>106.35292313124789</v>
      </c>
      <c r="E34" s="36">
        <v>82.998600035704982</v>
      </c>
      <c r="F34" s="36">
        <v>770367420.12277675</v>
      </c>
      <c r="G34" s="36">
        <v>140.99462931798283</v>
      </c>
      <c r="H34" s="36">
        <v>117.02356845945741</v>
      </c>
      <c r="I34" s="36">
        <v>108617668.83886164</v>
      </c>
      <c r="J34" s="36">
        <v>45438933.544909745</v>
      </c>
      <c r="K34" s="36">
        <v>36931735.267790914</v>
      </c>
      <c r="L34" s="36">
        <v>432837.72024211986</v>
      </c>
      <c r="M34" s="36">
        <v>8074360.5568767088</v>
      </c>
      <c r="N34" s="36">
        <v>10818665.88304707</v>
      </c>
      <c r="O34" s="36">
        <v>34620267.661862671</v>
      </c>
      <c r="P34" s="36">
        <v>1000000</v>
      </c>
      <c r="Q34" s="36">
        <v>46438933.544909745</v>
      </c>
      <c r="R34" s="36">
        <v>44940509.006758973</v>
      </c>
      <c r="S34" s="36">
        <v>33377656.917720374</v>
      </c>
      <c r="T34" s="36">
        <v>11562852.089038601</v>
      </c>
      <c r="U34" s="37">
        <v>0.43839999999999985</v>
      </c>
      <c r="V34" s="38">
        <v>0.56698629597833872</v>
      </c>
      <c r="W34" s="36">
        <v>2250000</v>
      </c>
      <c r="X34" s="36">
        <v>1187399.0351922167</v>
      </c>
      <c r="Y34" s="36">
        <v>43001534.509717532</v>
      </c>
      <c r="Z34" s="35">
        <v>1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6">
        <v>27272.453046780851</v>
      </c>
      <c r="AG34" s="36">
        <v>10087.071674836754</v>
      </c>
      <c r="AH34" s="36">
        <v>37359.524721617607</v>
      </c>
      <c r="AI34" s="36">
        <v>32914.462834880775</v>
      </c>
      <c r="AJ34" s="36">
        <v>23040.123984416539</v>
      </c>
      <c r="AK34" s="36">
        <v>43001.53450971753</v>
      </c>
      <c r="AL34" s="36">
        <v>33127.195659253295</v>
      </c>
      <c r="AM34" s="36">
        <v>60399.648706034146</v>
      </c>
      <c r="AN34" s="38">
        <v>0.38146122499077956</v>
      </c>
      <c r="AO34" s="36">
        <v>2466.3639620438776</v>
      </c>
      <c r="AP34" s="36">
        <v>3329.5913487592347</v>
      </c>
      <c r="AQ34" s="36">
        <v>63729.240054793379</v>
      </c>
      <c r="AR34" s="36">
        <v>70273.987556498381</v>
      </c>
      <c r="AS34" s="38">
        <v>0.46837334808158482</v>
      </c>
      <c r="AT34" s="38">
        <v>0.61191254409955698</v>
      </c>
      <c r="AU34" s="36">
        <v>71.306319162132013</v>
      </c>
      <c r="AV34" s="36">
        <v>26026.806494178185</v>
      </c>
      <c r="AW34" s="36">
        <v>-1245.6465526026659</v>
      </c>
      <c r="AX34" s="38">
        <v>-1.954591882049243E-2</v>
      </c>
      <c r="AY34" s="38">
        <v>-4.5674166180284172E-2</v>
      </c>
      <c r="AZ34" s="36">
        <v>25872.178884277397</v>
      </c>
      <c r="BA34" s="36">
        <v>9569.1620530889013</v>
      </c>
      <c r="BB34" s="36">
        <v>32888.042175671129</v>
      </c>
      <c r="BC34" s="36">
        <v>58462.970460336088</v>
      </c>
      <c r="BD34" s="38">
        <v>0.48131624606158629</v>
      </c>
      <c r="BE34" s="38">
        <v>0.51605891028034412</v>
      </c>
      <c r="BF34" s="36">
        <v>10087.071674836754</v>
      </c>
      <c r="BG34" s="36">
        <v>23040.123984416539</v>
      </c>
      <c r="BH34" s="36">
        <v>1245.6465526026659</v>
      </c>
    </row>
    <row r="35" spans="2:60" x14ac:dyDescent="0.2">
      <c r="B35" s="35">
        <v>2032</v>
      </c>
      <c r="C35" s="36">
        <v>9311.4481435232137</v>
      </c>
      <c r="D35" s="36">
        <v>122.95621156570822</v>
      </c>
      <c r="E35" s="36">
        <v>83.925802110791437</v>
      </c>
      <c r="F35" s="36">
        <v>781470754.25822544</v>
      </c>
      <c r="G35" s="36">
        <v>141.21520770703168</v>
      </c>
      <c r="H35" s="36">
        <v>118.51599577054651</v>
      </c>
      <c r="I35" s="36">
        <v>110355554.87954602</v>
      </c>
      <c r="J35" s="36">
        <v>46298808.718952812</v>
      </c>
      <c r="K35" s="36">
        <v>37677327.043962821</v>
      </c>
      <c r="L35" s="36">
        <v>514463.58386670885</v>
      </c>
      <c r="M35" s="36">
        <v>8107018.0911232848</v>
      </c>
      <c r="N35" s="36">
        <v>11285788.073198248</v>
      </c>
      <c r="O35" s="36">
        <v>35013020.645754561</v>
      </c>
      <c r="P35" s="36">
        <v>1000000</v>
      </c>
      <c r="Q35" s="36">
        <v>47298808.718952812</v>
      </c>
      <c r="R35" s="36">
        <v>45420564.706567466</v>
      </c>
      <c r="S35" s="36">
        <v>33903642.60239625</v>
      </c>
      <c r="T35" s="36">
        <v>11516922.10417122</v>
      </c>
      <c r="U35" s="37">
        <v>0.44037774105532196</v>
      </c>
      <c r="V35" s="38">
        <v>0.56925280062983274</v>
      </c>
      <c r="W35" s="36">
        <v>2257000</v>
      </c>
      <c r="X35" s="36">
        <v>1197399.0351922167</v>
      </c>
      <c r="Y35" s="36">
        <v>43844409.683760591</v>
      </c>
      <c r="Z35" s="35">
        <v>1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6">
        <v>28517.199091757495</v>
      </c>
      <c r="AG35" s="36">
        <v>10547.457198321266</v>
      </c>
      <c r="AH35" s="36">
        <v>39064.656290078761</v>
      </c>
      <c r="AI35" s="36">
        <v>33296.952485439324</v>
      </c>
      <c r="AJ35" s="36">
        <v>23307.866739807527</v>
      </c>
      <c r="AK35" s="36">
        <v>43844.40968376059</v>
      </c>
      <c r="AL35" s="36">
        <v>33855.323938128793</v>
      </c>
      <c r="AM35" s="36">
        <v>62372.523029886288</v>
      </c>
      <c r="AN35" s="38">
        <v>0.37368805377071851</v>
      </c>
      <c r="AO35" s="36">
        <v>2464.3100898220423</v>
      </c>
      <c r="AP35" s="36">
        <v>3326.8186212597575</v>
      </c>
      <c r="AQ35" s="36">
        <v>65699.341651146038</v>
      </c>
      <c r="AR35" s="36">
        <v>72361.608775518078</v>
      </c>
      <c r="AS35" s="38">
        <v>0.46014665855113768</v>
      </c>
      <c r="AT35" s="38">
        <v>0.60590706074233058</v>
      </c>
      <c r="AU35" s="36">
        <v>71.306319162132013</v>
      </c>
      <c r="AV35" s="36">
        <v>26026.806494178185</v>
      </c>
      <c r="AW35" s="36">
        <v>-2490.3925975793099</v>
      </c>
      <c r="AX35" s="38">
        <v>-3.7905898826245975E-2</v>
      </c>
      <c r="AY35" s="38">
        <v>-8.7329495072996977E-2</v>
      </c>
      <c r="AZ35" s="36">
        <v>27105.366260922769</v>
      </c>
      <c r="BA35" s="36">
        <v>10025.272452670066</v>
      </c>
      <c r="BB35" s="36">
        <v>33276.543575751028</v>
      </c>
      <c r="BC35" s="36">
        <v>60424.219216618556</v>
      </c>
      <c r="BD35" s="38">
        <v>0.4726299575375485</v>
      </c>
      <c r="BE35" s="38">
        <v>0.50649736724067407</v>
      </c>
      <c r="BF35" s="36">
        <v>10547.457198321266</v>
      </c>
      <c r="BG35" s="36">
        <v>23307.866739807527</v>
      </c>
      <c r="BH35" s="36">
        <v>2490.3925975793099</v>
      </c>
    </row>
    <row r="36" spans="2:60" x14ac:dyDescent="0.2">
      <c r="B36" s="35">
        <v>2033</v>
      </c>
      <c r="C36" s="36">
        <v>9329.8927338917529</v>
      </c>
      <c r="D36" s="36">
        <v>142.15152266133873</v>
      </c>
      <c r="E36" s="36">
        <v>84.79806637000749</v>
      </c>
      <c r="F36" s="36">
        <v>791156863.27360356</v>
      </c>
      <c r="G36" s="36">
        <v>141.43188508605522</v>
      </c>
      <c r="H36" s="36">
        <v>119.93150378362583</v>
      </c>
      <c r="I36" s="36">
        <v>111894806.5715562</v>
      </c>
      <c r="J36" s="36">
        <v>46990061.429510191</v>
      </c>
      <c r="K36" s="36">
        <v>38285274.551612243</v>
      </c>
      <c r="L36" s="36">
        <v>597768.78677466197</v>
      </c>
      <c r="M36" s="36">
        <v>8107018.0911232848</v>
      </c>
      <c r="N36" s="36">
        <v>11740064.614959911</v>
      </c>
      <c r="O36" s="36">
        <v>35249996.814550281</v>
      </c>
      <c r="P36" s="36">
        <v>1000000</v>
      </c>
      <c r="Q36" s="36">
        <v>47990061.429510191</v>
      </c>
      <c r="R36" s="36">
        <v>45929190.081813246</v>
      </c>
      <c r="S36" s="36">
        <v>34437917.09359818</v>
      </c>
      <c r="T36" s="36">
        <v>11491272.988215065</v>
      </c>
      <c r="U36" s="37">
        <v>0.4423644042358309</v>
      </c>
      <c r="V36" s="38">
        <v>0.57042105308718305</v>
      </c>
      <c r="W36" s="36">
        <v>2260000</v>
      </c>
      <c r="X36" s="36">
        <v>1207399.0351922167</v>
      </c>
      <c r="Y36" s="36">
        <v>44522662.39431797</v>
      </c>
      <c r="Z36" s="35">
        <v>1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6">
        <v>29734.532334298292</v>
      </c>
      <c r="AG36" s="36">
        <v>10997.70374008293</v>
      </c>
      <c r="AH36" s="36">
        <v>40732.236074381224</v>
      </c>
      <c r="AI36" s="36">
        <v>33524.958654235044</v>
      </c>
      <c r="AJ36" s="36">
        <v>23467.471057964529</v>
      </c>
      <c r="AK36" s="36">
        <v>44522.662394317973</v>
      </c>
      <c r="AL36" s="36">
        <v>34465.174798047461</v>
      </c>
      <c r="AM36" s="36">
        <v>64199.707132345749</v>
      </c>
      <c r="AN36" s="38">
        <v>0.36553859988157034</v>
      </c>
      <c r="AO36" s="36">
        <v>2463.0779347771318</v>
      </c>
      <c r="AP36" s="36">
        <v>3325.155211949128</v>
      </c>
      <c r="AQ36" s="36">
        <v>67524.862344294874</v>
      </c>
      <c r="AR36" s="36">
        <v>74257.194728616261</v>
      </c>
      <c r="AS36" s="38">
        <v>0.45147084773074031</v>
      </c>
      <c r="AT36" s="38">
        <v>0.59957371884344046</v>
      </c>
      <c r="AU36" s="36">
        <v>71.306319162132013</v>
      </c>
      <c r="AV36" s="36">
        <v>26026.806494178185</v>
      </c>
      <c r="AW36" s="36">
        <v>-3707.725840120107</v>
      </c>
      <c r="AX36" s="38">
        <v>-5.4909046999832498E-2</v>
      </c>
      <c r="AY36" s="38">
        <v>-0.12469427124109521</v>
      </c>
      <c r="AZ36" s="36">
        <v>28309.10582545463</v>
      </c>
      <c r="BA36" s="36">
        <v>10470.491195716097</v>
      </c>
      <c r="BB36" s="36">
        <v>33510.20610696137</v>
      </c>
      <c r="BC36" s="36">
        <v>62236.741296043678</v>
      </c>
      <c r="BD36" s="38">
        <v>0.4635537054591955</v>
      </c>
      <c r="BE36" s="38">
        <v>0.49626470819148027</v>
      </c>
      <c r="BF36" s="36">
        <v>10997.70374008293</v>
      </c>
      <c r="BG36" s="36">
        <v>23467.471057964529</v>
      </c>
      <c r="BH36" s="36">
        <v>3707.725840120107</v>
      </c>
    </row>
    <row r="37" spans="2:60" x14ac:dyDescent="0.2">
      <c r="B37" s="35">
        <v>2034</v>
      </c>
      <c r="C37" s="36">
        <v>9355.1178287304701</v>
      </c>
      <c r="D37" s="36">
        <v>164.34351008072804</v>
      </c>
      <c r="E37" s="36">
        <v>85.648499268553948</v>
      </c>
      <c r="F37" s="36">
        <v>801251802.51125765</v>
      </c>
      <c r="G37" s="36">
        <v>141.63530617982173</v>
      </c>
      <c r="H37" s="36">
        <v>121.30851417743875</v>
      </c>
      <c r="I37" s="36">
        <v>113485544.37581605</v>
      </c>
      <c r="J37" s="36">
        <v>47712599.852565899</v>
      </c>
      <c r="K37" s="36">
        <v>38921261.88983307</v>
      </c>
      <c r="L37" s="36">
        <v>684319.87160954601</v>
      </c>
      <c r="M37" s="36">
        <v>8107018.0911232848</v>
      </c>
      <c r="N37" s="36">
        <v>12208469.044333005</v>
      </c>
      <c r="O37" s="36">
        <v>35504130.808232889</v>
      </c>
      <c r="P37" s="36">
        <v>1000000</v>
      </c>
      <c r="Q37" s="36">
        <v>48712599.852565899</v>
      </c>
      <c r="R37" s="36">
        <v>46443005.119266957</v>
      </c>
      <c r="S37" s="36">
        <v>34980611.011446878</v>
      </c>
      <c r="T37" s="36">
        <v>11462394.107820082</v>
      </c>
      <c r="U37" s="37">
        <v>0.44436002979164829</v>
      </c>
      <c r="V37" s="38">
        <v>0.57170411698727408</v>
      </c>
      <c r="W37" s="36">
        <v>2260000</v>
      </c>
      <c r="X37" s="36">
        <v>1217399.0351922167</v>
      </c>
      <c r="Y37" s="36">
        <v>45235200.817373686</v>
      </c>
      <c r="Z37" s="35">
        <v>1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6">
        <v>30995.55171741814</v>
      </c>
      <c r="AG37" s="36">
        <v>11464.108169456025</v>
      </c>
      <c r="AH37" s="36">
        <v>42459.659886874164</v>
      </c>
      <c r="AI37" s="36">
        <v>33771.092647917656</v>
      </c>
      <c r="AJ37" s="36">
        <v>23639.764853542358</v>
      </c>
      <c r="AK37" s="36">
        <v>45235.200817373683</v>
      </c>
      <c r="AL37" s="36">
        <v>35103.873022998385</v>
      </c>
      <c r="AM37" s="36">
        <v>66099.424740416522</v>
      </c>
      <c r="AN37" s="38">
        <v>0.35763949453992472</v>
      </c>
      <c r="AO37" s="36">
        <v>2460.6148568423546</v>
      </c>
      <c r="AP37" s="36">
        <v>3321.8300567371789</v>
      </c>
      <c r="AQ37" s="36">
        <v>69421.254797153699</v>
      </c>
      <c r="AR37" s="36">
        <v>76230.752534791827</v>
      </c>
      <c r="AS37" s="38">
        <v>0.44301140320639598</v>
      </c>
      <c r="AT37" s="38">
        <v>0.59339832434066908</v>
      </c>
      <c r="AU37" s="36">
        <v>71.306319162132013</v>
      </c>
      <c r="AV37" s="36">
        <v>26026.806494178185</v>
      </c>
      <c r="AW37" s="36">
        <v>-4968.7452232399555</v>
      </c>
      <c r="AX37" s="38">
        <v>-7.1573831930270379E-2</v>
      </c>
      <c r="AY37" s="38">
        <v>-0.16030510663398639</v>
      </c>
      <c r="AZ37" s="36">
        <v>29541.681750759999</v>
      </c>
      <c r="BA37" s="36">
        <v>10926.375442061917</v>
      </c>
      <c r="BB37" s="36">
        <v>33759.904778181168</v>
      </c>
      <c r="BC37" s="36">
        <v>64099.990537548729</v>
      </c>
      <c r="BD37" s="38">
        <v>0.45481384483342491</v>
      </c>
      <c r="BE37" s="38">
        <v>0.48630502108938167</v>
      </c>
      <c r="BF37" s="36">
        <v>11464.108169456025</v>
      </c>
      <c r="BG37" s="36">
        <v>23639.764853542358</v>
      </c>
      <c r="BH37" s="36">
        <v>4968.7452232399555</v>
      </c>
    </row>
    <row r="38" spans="2:60" x14ac:dyDescent="0.2">
      <c r="B38" s="35">
        <v>2035</v>
      </c>
      <c r="C38" s="36">
        <v>9390.0658942591599</v>
      </c>
      <c r="D38" s="36">
        <v>190</v>
      </c>
      <c r="E38" s="36">
        <v>86.538282436372739</v>
      </c>
      <c r="F38" s="36">
        <v>812600174.45354998</v>
      </c>
      <c r="G38" s="36">
        <v>141.80858269360334</v>
      </c>
      <c r="H38" s="36">
        <v>122.71871181040765</v>
      </c>
      <c r="I38" s="36">
        <v>115233679.03583276</v>
      </c>
      <c r="J38" s="36">
        <v>48519571.855024524</v>
      </c>
      <c r="K38" s="36">
        <v>39653682.985431746</v>
      </c>
      <c r="L38" s="36">
        <v>758870.77846949629</v>
      </c>
      <c r="M38" s="36">
        <v>8107018.0911232848</v>
      </c>
      <c r="N38" s="36">
        <v>12589496.76903967</v>
      </c>
      <c r="O38" s="36">
        <v>35930075.085984856</v>
      </c>
      <c r="P38" s="36">
        <v>1000000</v>
      </c>
      <c r="Q38" s="36">
        <v>49519571.855024524</v>
      </c>
      <c r="R38" s="36">
        <v>46962213.883513182</v>
      </c>
      <c r="S38" s="36">
        <v>35531857.034455404</v>
      </c>
      <c r="T38" s="36">
        <v>11430356.849057775</v>
      </c>
      <c r="U38" s="37">
        <v>0.44636465815447468</v>
      </c>
      <c r="V38" s="38">
        <v>0.57348602445777697</v>
      </c>
      <c r="W38" s="36">
        <v>2260000</v>
      </c>
      <c r="X38" s="36">
        <v>1227399.0351922167</v>
      </c>
      <c r="Y38" s="36">
        <v>46032172.81983231</v>
      </c>
      <c r="Z38" s="35">
        <v>1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6">
        <v>32020.330380513937</v>
      </c>
      <c r="AG38" s="36">
        <v>11843.13589416269</v>
      </c>
      <c r="AH38" s="36">
        <v>43863.466274676626</v>
      </c>
      <c r="AI38" s="36">
        <v>34189.036925669621</v>
      </c>
      <c r="AJ38" s="36">
        <v>23932.325847968732</v>
      </c>
      <c r="AK38" s="36">
        <v>46032.172819832311</v>
      </c>
      <c r="AL38" s="36">
        <v>35775.461742131418</v>
      </c>
      <c r="AM38" s="36">
        <v>67795.792122645362</v>
      </c>
      <c r="AN38" s="38">
        <v>0.3530060656961449</v>
      </c>
      <c r="AO38" s="36">
        <v>2456.3412123799853</v>
      </c>
      <c r="AP38" s="36">
        <v>3316.0606367129803</v>
      </c>
      <c r="AQ38" s="36">
        <v>71111.852759358342</v>
      </c>
      <c r="AR38" s="36">
        <v>78052.503200346255</v>
      </c>
      <c r="AS38" s="38">
        <v>0.43802614296575121</v>
      </c>
      <c r="AT38" s="38">
        <v>0.58975908436499835</v>
      </c>
      <c r="AU38" s="36">
        <v>71.306319162132013</v>
      </c>
      <c r="AV38" s="36">
        <v>26026.806494178185</v>
      </c>
      <c r="AW38" s="36">
        <v>-5993.5238863357517</v>
      </c>
      <c r="AX38" s="38">
        <v>-8.4283050627548192E-2</v>
      </c>
      <c r="AY38" s="38">
        <v>-0.18717870225296387</v>
      </c>
      <c r="AZ38" s="36">
        <v>30540.193722236902</v>
      </c>
      <c r="BA38" s="36">
        <v>11295.688089046525</v>
      </c>
      <c r="BB38" s="36">
        <v>34179.911715782699</v>
      </c>
      <c r="BC38" s="36">
        <v>65761.820012331315</v>
      </c>
      <c r="BD38" s="38">
        <v>0.4496422405116724</v>
      </c>
      <c r="BE38" s="38">
        <v>0.48064999559844279</v>
      </c>
      <c r="BF38" s="36">
        <v>11843.13589416269</v>
      </c>
      <c r="BG38" s="36">
        <v>23932.325847968732</v>
      </c>
      <c r="BH38" s="36">
        <v>5993.5238863357517</v>
      </c>
    </row>
    <row r="39" spans="2:60" x14ac:dyDescent="0.2">
      <c r="B39" s="35">
        <v>2036</v>
      </c>
      <c r="C39" s="36">
        <v>9424.5729359423931</v>
      </c>
      <c r="D39" s="36">
        <v>192.77690645186746</v>
      </c>
      <c r="E39" s="36">
        <v>87.074491121649928</v>
      </c>
      <c r="F39" s="36">
        <v>820639892.43605816</v>
      </c>
      <c r="G39" s="36">
        <v>142.14419842568395</v>
      </c>
      <c r="H39" s="36">
        <v>123.77133743811262</v>
      </c>
      <c r="I39" s="36">
        <v>116649199.70646298</v>
      </c>
      <c r="J39" s="36">
        <v>49141138.977841064</v>
      </c>
      <c r="K39" s="36">
        <v>40185837.074522056</v>
      </c>
      <c r="L39" s="36">
        <v>848283.81219572865</v>
      </c>
      <c r="M39" s="36">
        <v>8107018.0911232848</v>
      </c>
      <c r="N39" s="36">
        <v>12969217.451828053</v>
      </c>
      <c r="O39" s="36">
        <v>36171921.526013009</v>
      </c>
      <c r="P39" s="36">
        <v>1000000</v>
      </c>
      <c r="Q39" s="36">
        <v>50141138.977841064</v>
      </c>
      <c r="R39" s="36">
        <v>47486986.916724361</v>
      </c>
      <c r="S39" s="36">
        <v>36091789.931966588</v>
      </c>
      <c r="T39" s="36">
        <v>11395196.984757772</v>
      </c>
      <c r="U39" s="37">
        <v>0.44837832993840931</v>
      </c>
      <c r="V39" s="38">
        <v>0.57395351916149051</v>
      </c>
      <c r="W39" s="36">
        <v>2260000</v>
      </c>
      <c r="X39" s="36">
        <v>1237399.0351922167</v>
      </c>
      <c r="Y39" s="36">
        <v>46643739.94264885</v>
      </c>
      <c r="Z39" s="35">
        <v>1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6">
        <v>33041.575189534378</v>
      </c>
      <c r="AG39" s="36">
        <v>12220.856576951073</v>
      </c>
      <c r="AH39" s="36">
        <v>45262.431766485453</v>
      </c>
      <c r="AI39" s="36">
        <v>34422.883365697773</v>
      </c>
      <c r="AJ39" s="36">
        <v>24096.018355988439</v>
      </c>
      <c r="AK39" s="36">
        <v>46643.739942648848</v>
      </c>
      <c r="AL39" s="36">
        <v>36316.874932939514</v>
      </c>
      <c r="AM39" s="36">
        <v>69358.450122473892</v>
      </c>
      <c r="AN39" s="38">
        <v>0.34741287202120913</v>
      </c>
      <c r="AO39" s="36">
        <v>2447.9217591946735</v>
      </c>
      <c r="AP39" s="36">
        <v>3304.6943749128095</v>
      </c>
      <c r="AQ39" s="36">
        <v>72663.144497386704</v>
      </c>
      <c r="AR39" s="36">
        <v>79685.315132183227</v>
      </c>
      <c r="AS39" s="38">
        <v>0.43198528246511375</v>
      </c>
      <c r="AT39" s="38">
        <v>0.58534925619953304</v>
      </c>
      <c r="AU39" s="36">
        <v>71.306319162132013</v>
      </c>
      <c r="AV39" s="36">
        <v>26026.806494178185</v>
      </c>
      <c r="AW39" s="36">
        <v>-7014.7686953561933</v>
      </c>
      <c r="AX39" s="38">
        <v>-9.6538193383696416E-2</v>
      </c>
      <c r="AY39" s="38">
        <v>-0.21230127967924659</v>
      </c>
      <c r="AZ39" s="36">
        <v>31278.056250057372</v>
      </c>
      <c r="BA39" s="36">
        <v>11568.596147281492</v>
      </c>
      <c r="BB39" s="36">
        <v>34908.04430165646</v>
      </c>
      <c r="BC39" s="36">
        <v>67282.283408498392</v>
      </c>
      <c r="BD39" s="38">
        <v>0.44345544935938686</v>
      </c>
      <c r="BE39" s="38">
        <v>0.48040921629687955</v>
      </c>
      <c r="BF39" s="36">
        <v>12220.856576951073</v>
      </c>
      <c r="BG39" s="36">
        <v>24096.018355988439</v>
      </c>
      <c r="BH39" s="36">
        <v>7014.7686953561933</v>
      </c>
    </row>
    <row r="40" spans="2:60" x14ac:dyDescent="0.2">
      <c r="B40" s="35">
        <v>2037</v>
      </c>
      <c r="C40" s="36">
        <v>9442.0241736834414</v>
      </c>
      <c r="D40" s="36">
        <v>209.06329108729494</v>
      </c>
      <c r="E40" s="36">
        <v>87.515922873245941</v>
      </c>
      <c r="F40" s="36">
        <v>826327459.35140371</v>
      </c>
      <c r="G40" s="36">
        <v>142.41728765871014</v>
      </c>
      <c r="H40" s="36">
        <v>124.63780362556558</v>
      </c>
      <c r="I40" s="36">
        <v>117683315.47873996</v>
      </c>
      <c r="J40" s="36">
        <v>49525210.421736389</v>
      </c>
      <c r="K40" s="36">
        <v>40482524.746844053</v>
      </c>
      <c r="L40" s="36">
        <v>935667.58376905625</v>
      </c>
      <c r="M40" s="36">
        <v>8107018.0911232848</v>
      </c>
      <c r="N40" s="36">
        <v>13370028.664864974</v>
      </c>
      <c r="O40" s="36">
        <v>36155181.75687141</v>
      </c>
      <c r="P40" s="36">
        <v>1000000</v>
      </c>
      <c r="Q40" s="36">
        <v>50525210.421736389</v>
      </c>
      <c r="R40" s="36">
        <v>48017493.613952436</v>
      </c>
      <c r="S40" s="36">
        <v>36660546.597101614</v>
      </c>
      <c r="T40" s="36">
        <v>11356947.016850824</v>
      </c>
      <c r="U40" s="37">
        <v>0.45040108594077233</v>
      </c>
      <c r="V40" s="38">
        <v>0.57297950085629157</v>
      </c>
      <c r="W40" s="36">
        <v>2260000</v>
      </c>
      <c r="X40" s="36">
        <v>1247399.0351922165</v>
      </c>
      <c r="Y40" s="36">
        <v>47017811.386544168</v>
      </c>
      <c r="Z40" s="35">
        <v>1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6">
        <v>34119.842543300867</v>
      </c>
      <c r="AG40" s="36">
        <v>12619.667789987994</v>
      </c>
      <c r="AH40" s="36">
        <v>46739.510333288861</v>
      </c>
      <c r="AI40" s="36">
        <v>34398.143596556176</v>
      </c>
      <c r="AJ40" s="36">
        <v>24078.700517589321</v>
      </c>
      <c r="AK40" s="36">
        <v>47017.81138654417</v>
      </c>
      <c r="AL40" s="36">
        <v>36698.368307577315</v>
      </c>
      <c r="AM40" s="36">
        <v>70818.210850878182</v>
      </c>
      <c r="AN40" s="38">
        <v>0.34000718499217397</v>
      </c>
      <c r="AO40" s="36">
        <v>2435.4432417111593</v>
      </c>
      <c r="AP40" s="36">
        <v>3287.8483763100653</v>
      </c>
      <c r="AQ40" s="36">
        <v>74106.059227188249</v>
      </c>
      <c r="AR40" s="36">
        <v>81137.653929845037</v>
      </c>
      <c r="AS40" s="38">
        <v>0.42394796904404247</v>
      </c>
      <c r="AT40" s="38">
        <v>0.579482017402151</v>
      </c>
      <c r="AU40" s="36">
        <v>71.306319162132013</v>
      </c>
      <c r="AV40" s="36">
        <v>26026.806494178185</v>
      </c>
      <c r="AW40" s="36">
        <v>-8093.036049122682</v>
      </c>
      <c r="AX40" s="38">
        <v>-0.10920883033749938</v>
      </c>
      <c r="AY40" s="38">
        <v>-0.23719441374478673</v>
      </c>
      <c r="AZ40" s="36">
        <v>32573.869329759505</v>
      </c>
      <c r="BA40" s="36">
        <v>12047.869478130229</v>
      </c>
      <c r="BB40" s="36">
        <v>34391.568963675658</v>
      </c>
      <c r="BC40" s="36">
        <v>68695.837082462691</v>
      </c>
      <c r="BD40" s="38">
        <v>0.43526299472368352</v>
      </c>
      <c r="BE40" s="38">
        <v>0.46408578896687541</v>
      </c>
      <c r="BF40" s="36">
        <v>12619.667789987994</v>
      </c>
      <c r="BG40" s="36">
        <v>24078.700517589321</v>
      </c>
      <c r="BH40" s="36">
        <v>8093.036049122682</v>
      </c>
    </row>
    <row r="41" spans="2:60" x14ac:dyDescent="0.2">
      <c r="B41" s="35">
        <v>2038</v>
      </c>
      <c r="C41" s="36">
        <v>9478.0849076616632</v>
      </c>
      <c r="D41" s="36">
        <v>226.72559947507978</v>
      </c>
      <c r="E41" s="36">
        <v>88.122673557108584</v>
      </c>
      <c r="F41" s="36">
        <v>835234182.26442647</v>
      </c>
      <c r="G41" s="36">
        <v>142.6464265636576</v>
      </c>
      <c r="H41" s="36">
        <v>125.7038448215726</v>
      </c>
      <c r="I41" s="36">
        <v>119143171.44383913</v>
      </c>
      <c r="J41" s="36">
        <v>50170627.226250894</v>
      </c>
      <c r="K41" s="36">
        <v>41039959.085223138</v>
      </c>
      <c r="L41" s="36">
        <v>1023650.0499044745</v>
      </c>
      <c r="M41" s="36">
        <v>8107018.0911232848</v>
      </c>
      <c r="N41" s="36">
        <v>13656825.711553652</v>
      </c>
      <c r="O41" s="36">
        <v>36513801.514697239</v>
      </c>
      <c r="P41" s="36">
        <v>1000000</v>
      </c>
      <c r="Q41" s="36">
        <v>51170627.226250894</v>
      </c>
      <c r="R41" s="36">
        <v>48553954.271798991</v>
      </c>
      <c r="S41" s="36">
        <v>37238266.080227792</v>
      </c>
      <c r="T41" s="36">
        <v>11315688.1915712</v>
      </c>
      <c r="U41" s="37">
        <v>0.45243296714293196</v>
      </c>
      <c r="V41" s="38">
        <v>0.57349946482961811</v>
      </c>
      <c r="W41" s="36">
        <v>2260000</v>
      </c>
      <c r="X41" s="36">
        <v>1257399.0351922165</v>
      </c>
      <c r="Y41" s="36">
        <v>47653228.191058673</v>
      </c>
      <c r="Z41" s="35">
        <v>1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6">
        <v>34889.849373236924</v>
      </c>
      <c r="AG41" s="36">
        <v>12904.464836676672</v>
      </c>
      <c r="AH41" s="36">
        <v>47794.314209913595</v>
      </c>
      <c r="AI41" s="36">
        <v>34748.763354382005</v>
      </c>
      <c r="AJ41" s="36">
        <v>24324.1343480674</v>
      </c>
      <c r="AK41" s="36">
        <v>47653.228191058675</v>
      </c>
      <c r="AL41" s="36">
        <v>37228.599184744075</v>
      </c>
      <c r="AM41" s="36">
        <v>72118.448557980999</v>
      </c>
      <c r="AN41" s="38">
        <v>0.33728033304143462</v>
      </c>
      <c r="AO41" s="36">
        <v>2418.5896946691146</v>
      </c>
      <c r="AP41" s="36">
        <v>3265.0960878033047</v>
      </c>
      <c r="AQ41" s="36">
        <v>75383.544645784306</v>
      </c>
      <c r="AR41" s="36">
        <v>82543.0775642956</v>
      </c>
      <c r="AS41" s="38">
        <v>0.42097731729611143</v>
      </c>
      <c r="AT41" s="38">
        <v>0.57731344162616138</v>
      </c>
      <c r="AU41" s="36">
        <v>71.306319162132013</v>
      </c>
      <c r="AV41" s="36">
        <v>26026.806494178185</v>
      </c>
      <c r="AW41" s="36">
        <v>-8863.0428790587393</v>
      </c>
      <c r="AX41" s="38">
        <v>-0.11757264693116802</v>
      </c>
      <c r="AY41" s="38">
        <v>-0.25402926748824955</v>
      </c>
      <c r="AZ41" s="36">
        <v>33304.496263704896</v>
      </c>
      <c r="BA41" s="36">
        <v>12318.10135780866</v>
      </c>
      <c r="BB41" s="36">
        <v>34743.129960522449</v>
      </c>
      <c r="BC41" s="36">
        <v>69942.788593879275</v>
      </c>
      <c r="BD41" s="38">
        <v>0.43231276572537997</v>
      </c>
      <c r="BE41" s="38">
        <v>0.46088480083783639</v>
      </c>
      <c r="BF41" s="36">
        <v>12904.464836676672</v>
      </c>
      <c r="BG41" s="36">
        <v>24324.1343480674</v>
      </c>
      <c r="BH41" s="36">
        <v>8863.0428790587393</v>
      </c>
    </row>
    <row r="42" spans="2:60" x14ac:dyDescent="0.2">
      <c r="B42" s="35">
        <v>2039</v>
      </c>
      <c r="C42" s="36">
        <v>9502.1321587293787</v>
      </c>
      <c r="D42" s="36">
        <v>245.88007387614601</v>
      </c>
      <c r="E42" s="36">
        <v>88.649015499776837</v>
      </c>
      <c r="F42" s="36">
        <v>842354661.02012873</v>
      </c>
      <c r="G42" s="36">
        <v>142.87632658346172</v>
      </c>
      <c r="H42" s="36">
        <v>126.65845689848474</v>
      </c>
      <c r="I42" s="36">
        <v>120352539.6470131</v>
      </c>
      <c r="J42" s="36">
        <v>50665048.757698558</v>
      </c>
      <c r="K42" s="36">
        <v>41442502.969169982</v>
      </c>
      <c r="L42" s="36">
        <v>1115527.6974052915</v>
      </c>
      <c r="M42" s="36">
        <v>8107018.0911232848</v>
      </c>
      <c r="N42" s="36">
        <v>13930835.865076242</v>
      </c>
      <c r="O42" s="36">
        <v>36734212.892622314</v>
      </c>
      <c r="P42" s="36">
        <v>1000000</v>
      </c>
      <c r="Q42" s="36">
        <v>51665048.757698558</v>
      </c>
      <c r="R42" s="36">
        <v>49096584.998764679</v>
      </c>
      <c r="S42" s="36">
        <v>37825089.62295384</v>
      </c>
      <c r="T42" s="36">
        <v>11271495.375810837</v>
      </c>
      <c r="U42" s="37">
        <v>0.45447401471113397</v>
      </c>
      <c r="V42" s="38">
        <v>0.57306657468958222</v>
      </c>
      <c r="W42" s="36">
        <v>2260000</v>
      </c>
      <c r="X42" s="36">
        <v>1267399.0351922165</v>
      </c>
      <c r="Y42" s="36">
        <v>48137649.722506344</v>
      </c>
      <c r="Z42" s="35">
        <v>1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6">
        <v>35625.284232760961</v>
      </c>
      <c r="AG42" s="36">
        <v>13176.474990199262</v>
      </c>
      <c r="AH42" s="36">
        <v>48801.759222960223</v>
      </c>
      <c r="AI42" s="36">
        <v>34961.174732307081</v>
      </c>
      <c r="AJ42" s="36">
        <v>24472.822312614957</v>
      </c>
      <c r="AK42" s="36">
        <v>48137.649722506343</v>
      </c>
      <c r="AL42" s="36">
        <v>37649.297302814215</v>
      </c>
      <c r="AM42" s="36">
        <v>73274.581535575184</v>
      </c>
      <c r="AN42" s="38">
        <v>0.33398788228812026</v>
      </c>
      <c r="AO42" s="36">
        <v>2397.5618142436224</v>
      </c>
      <c r="AP42" s="36">
        <v>3236.7084492288905</v>
      </c>
      <c r="AQ42" s="36">
        <v>76511.289984804069</v>
      </c>
      <c r="AR42" s="36">
        <v>83762.933955267305</v>
      </c>
      <c r="AS42" s="38">
        <v>0.41738240390406717</v>
      </c>
      <c r="AT42" s="38">
        <v>0.57468915484996907</v>
      </c>
      <c r="AU42" s="36">
        <v>71.306319162132013</v>
      </c>
      <c r="AV42" s="36">
        <v>26026.806494178185</v>
      </c>
      <c r="AW42" s="36">
        <v>-9598.4777385827765</v>
      </c>
      <c r="AX42" s="38">
        <v>-0.12545178287399328</v>
      </c>
      <c r="AY42" s="38">
        <v>-0.26942880443760864</v>
      </c>
      <c r="AZ42" s="36">
        <v>34000.640752076521</v>
      </c>
      <c r="BA42" s="36">
        <v>12575.579456247478</v>
      </c>
      <c r="BB42" s="36">
        <v>34956.413848557677</v>
      </c>
      <c r="BC42" s="36">
        <v>71045.709902314367</v>
      </c>
      <c r="BD42" s="38">
        <v>0.42874137764481096</v>
      </c>
      <c r="BE42" s="38">
        <v>0.45687915934367829</v>
      </c>
      <c r="BF42" s="36">
        <v>13176.474990199262</v>
      </c>
      <c r="BG42" s="36">
        <v>24472.822312614957</v>
      </c>
      <c r="BH42" s="36">
        <v>9598.4777385827765</v>
      </c>
    </row>
    <row r="43" spans="2:60" x14ac:dyDescent="0.2">
      <c r="B43" s="35">
        <v>2040</v>
      </c>
      <c r="C43" s="36">
        <v>9532.7288925043758</v>
      </c>
      <c r="D43" s="36">
        <v>266.6527770543355</v>
      </c>
      <c r="E43" s="36">
        <v>89.209622280957873</v>
      </c>
      <c r="F43" s="36">
        <v>850411143.80708921</v>
      </c>
      <c r="G43" s="36">
        <v>143.08312976615511</v>
      </c>
      <c r="H43" s="36">
        <v>127.64391961215978</v>
      </c>
      <c r="I43" s="36">
        <v>121679488.04393414</v>
      </c>
      <c r="J43" s="36">
        <v>51250419.007186577</v>
      </c>
      <c r="K43" s="36">
        <v>41915994.401025996</v>
      </c>
      <c r="L43" s="36">
        <v>1227406.5150372961</v>
      </c>
      <c r="M43" s="36">
        <v>8107018.0911232848</v>
      </c>
      <c r="N43" s="36">
        <v>14160568.094393946</v>
      </c>
      <c r="O43" s="36">
        <v>37089850.912792623</v>
      </c>
      <c r="P43" s="36">
        <v>1000000</v>
      </c>
      <c r="Q43" s="36">
        <v>52250419.007186577</v>
      </c>
      <c r="R43" s="36">
        <v>49645609.389039353</v>
      </c>
      <c r="S43" s="36">
        <v>38421160.692660749</v>
      </c>
      <c r="T43" s="36">
        <v>11224448.696378605</v>
      </c>
      <c r="U43" s="37">
        <v>0.45652426999733681</v>
      </c>
      <c r="V43" s="38">
        <v>0.57300026654095426</v>
      </c>
      <c r="W43" s="36">
        <v>2260000</v>
      </c>
      <c r="X43" s="36">
        <v>1277399.0351922165</v>
      </c>
      <c r="Y43" s="36">
        <v>48713019.971994355</v>
      </c>
      <c r="Z43" s="35">
        <v>1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36241.00470461994</v>
      </c>
      <c r="AG43" s="36">
        <v>13404.207219516966</v>
      </c>
      <c r="AH43" s="36">
        <v>49645.211924136907</v>
      </c>
      <c r="AI43" s="36">
        <v>35308.812752477388</v>
      </c>
      <c r="AJ43" s="36">
        <v>24716.168926734172</v>
      </c>
      <c r="AK43" s="36">
        <v>48713.019971994356</v>
      </c>
      <c r="AL43" s="36">
        <v>38120.376146251139</v>
      </c>
      <c r="AM43" s="36">
        <v>74361.380850871079</v>
      </c>
      <c r="AN43" s="38">
        <v>0.33237910113989827</v>
      </c>
      <c r="AO43" s="36">
        <v>2372.7875047664229</v>
      </c>
      <c r="AP43" s="36">
        <v>3203.2631314346713</v>
      </c>
      <c r="AQ43" s="36">
        <v>77564.643982305744</v>
      </c>
      <c r="AR43" s="36">
        <v>84954.024676614295</v>
      </c>
      <c r="AS43" s="38">
        <v>0.41562260159991005</v>
      </c>
      <c r="AT43" s="38">
        <v>0.57340449916793435</v>
      </c>
      <c r="AU43" s="36">
        <v>71.306319162132013</v>
      </c>
      <c r="AV43" s="36">
        <v>26026.806494178185</v>
      </c>
      <c r="AW43" s="36">
        <v>-10214.198210441755</v>
      </c>
      <c r="AX43" s="38">
        <v>-0.13168626433419645</v>
      </c>
      <c r="AY43" s="38">
        <v>-0.28184092283566486</v>
      </c>
      <c r="AZ43" s="36">
        <v>34578.967889289364</v>
      </c>
      <c r="BA43" s="36">
        <v>12789.481274120724</v>
      </c>
      <c r="BB43" s="36">
        <v>35304.768865964004</v>
      </c>
      <c r="BC43" s="36">
        <v>72081.787369584883</v>
      </c>
      <c r="BD43" s="38">
        <v>0.42703997385731501</v>
      </c>
      <c r="BE43" s="38">
        <v>0.45516574373780178</v>
      </c>
      <c r="BF43" s="36">
        <v>13404.207219516966</v>
      </c>
      <c r="BG43" s="36">
        <v>24716.168926734172</v>
      </c>
      <c r="BH43" s="36">
        <v>10214.198210441755</v>
      </c>
    </row>
    <row r="44" spans="2:60" x14ac:dyDescent="0.2">
      <c r="B44" s="35">
        <v>2041</v>
      </c>
      <c r="C44" s="36">
        <v>9519.5533967603969</v>
      </c>
      <c r="D44" s="36">
        <v>289.18042194263086</v>
      </c>
      <c r="E44" s="36">
        <v>89.581329638515086</v>
      </c>
      <c r="F44" s="36">
        <v>852774250.84663916</v>
      </c>
      <c r="G44" s="36">
        <v>143.29299601446584</v>
      </c>
      <c r="H44" s="36">
        <v>128.36377110862293</v>
      </c>
      <c r="I44" s="36">
        <v>122196577.32780655</v>
      </c>
      <c r="J44" s="36">
        <v>51327627.380867012</v>
      </c>
      <c r="K44" s="36">
        <v>41890360.569092683</v>
      </c>
      <c r="L44" s="36">
        <v>1330248.7206510459</v>
      </c>
      <c r="M44" s="36">
        <v>8107018.0911232848</v>
      </c>
      <c r="N44" s="36">
        <v>14431809.580951232</v>
      </c>
      <c r="O44" s="36">
        <v>36895817.799915776</v>
      </c>
      <c r="P44" s="36">
        <v>1000000</v>
      </c>
      <c r="Q44" s="36">
        <v>52327627.380867012</v>
      </c>
      <c r="R44" s="36">
        <v>50201253.135761768</v>
      </c>
      <c r="S44" s="36">
        <v>39026625.017576918</v>
      </c>
      <c r="T44" s="36">
        <v>11174628.118184851</v>
      </c>
      <c r="U44" s="37">
        <v>0.45858377454004817</v>
      </c>
      <c r="V44" s="38">
        <v>0.57004832188693899</v>
      </c>
      <c r="W44" s="36">
        <v>2260000</v>
      </c>
      <c r="X44" s="36">
        <v>1287399.0351922165</v>
      </c>
      <c r="Y44" s="36">
        <v>48780228.345674798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6">
        <v>36968.953909015567</v>
      </c>
      <c r="AG44" s="36">
        <v>13673.448706074252</v>
      </c>
      <c r="AH44" s="36">
        <v>50642.402615089821</v>
      </c>
      <c r="AI44" s="36">
        <v>35106.779639600543</v>
      </c>
      <c r="AJ44" s="36">
        <v>24574.745747720379</v>
      </c>
      <c r="AK44" s="36">
        <v>48780.228345674797</v>
      </c>
      <c r="AL44" s="36">
        <v>38248.194453794633</v>
      </c>
      <c r="AM44" s="36">
        <v>75217.1483628102</v>
      </c>
      <c r="AN44" s="38">
        <v>0.32671732819734139</v>
      </c>
      <c r="AO44" s="36">
        <v>2344.56709990134</v>
      </c>
      <c r="AP44" s="36">
        <v>3165.1655848668092</v>
      </c>
      <c r="AQ44" s="36">
        <v>78382.313947677016</v>
      </c>
      <c r="AR44" s="36">
        <v>85749.182254690357</v>
      </c>
      <c r="AS44" s="38">
        <v>0.40941241323243349</v>
      </c>
      <c r="AT44" s="38">
        <v>0.56887106165967649</v>
      </c>
      <c r="AU44" s="36">
        <v>71.306319162132013</v>
      </c>
      <c r="AV44" s="36">
        <v>26026.806494178185</v>
      </c>
      <c r="AW44" s="36">
        <v>-10942.147414837382</v>
      </c>
      <c r="AX44" s="38">
        <v>-0.13959969875527858</v>
      </c>
      <c r="AY44" s="38">
        <v>-0.29598206759561396</v>
      </c>
      <c r="AZ44" s="36">
        <v>35282.229028773581</v>
      </c>
      <c r="BA44" s="36">
        <v>13049.591558587488</v>
      </c>
      <c r="BB44" s="36">
        <v>35103.416275022217</v>
      </c>
      <c r="BC44" s="36">
        <v>72904.211979876622</v>
      </c>
      <c r="BD44" s="38">
        <v>0.42072651310286574</v>
      </c>
      <c r="BE44" s="38">
        <v>0.44784868559066776</v>
      </c>
      <c r="BF44" s="36">
        <v>13673.448706074252</v>
      </c>
      <c r="BG44" s="36">
        <v>24574.745747720379</v>
      </c>
      <c r="BH44" s="36">
        <v>10942.147414837382</v>
      </c>
    </row>
    <row r="45" spans="2:60" x14ac:dyDescent="0.2">
      <c r="B45" s="35">
        <v>2042</v>
      </c>
      <c r="C45" s="36">
        <v>9566.7274646497408</v>
      </c>
      <c r="D45" s="36">
        <v>310</v>
      </c>
      <c r="E45" s="36">
        <v>90.566598576252659</v>
      </c>
      <c r="F45" s="36">
        <v>866425965.97934449</v>
      </c>
      <c r="G45" s="36">
        <v>143.40074846612382</v>
      </c>
      <c r="H45" s="36">
        <v>129.87318021865613</v>
      </c>
      <c r="I45" s="36">
        <v>124246132.01192233</v>
      </c>
      <c r="J45" s="36">
        <v>52375339.239699796</v>
      </c>
      <c r="K45" s="36">
        <v>42808342.266885832</v>
      </c>
      <c r="L45" s="36">
        <v>1459978.8816906812</v>
      </c>
      <c r="M45" s="36">
        <v>8107018.0911232848</v>
      </c>
      <c r="N45" s="36">
        <v>14415913.588052347</v>
      </c>
      <c r="O45" s="36">
        <v>37959425.651647449</v>
      </c>
      <c r="P45" s="36">
        <v>1000000</v>
      </c>
      <c r="Q45" s="36">
        <v>53375339.239699796</v>
      </c>
      <c r="R45" s="36">
        <v>50763764.51567141</v>
      </c>
      <c r="S45" s="36">
        <v>39641630.622405969</v>
      </c>
      <c r="T45" s="36">
        <v>11122133.893265439</v>
      </c>
      <c r="U45" s="37">
        <v>0.46065257006516791</v>
      </c>
      <c r="V45" s="38">
        <v>0.57240258081898987</v>
      </c>
      <c r="W45" s="36">
        <v>2260000</v>
      </c>
      <c r="X45" s="36">
        <v>1297399.0351922165</v>
      </c>
      <c r="Y45" s="36">
        <v>49817940.204507582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36920.568446733399</v>
      </c>
      <c r="AG45" s="36">
        <v>13655.552713175368</v>
      </c>
      <c r="AH45" s="36">
        <v>50576.121159908769</v>
      </c>
      <c r="AI45" s="36">
        <v>36162.387491332214</v>
      </c>
      <c r="AJ45" s="36">
        <v>25313.671243932549</v>
      </c>
      <c r="AK45" s="36">
        <v>49817.940204507584</v>
      </c>
      <c r="AL45" s="36">
        <v>38969.223957107919</v>
      </c>
      <c r="AM45" s="36">
        <v>75889.792403841318</v>
      </c>
      <c r="AN45" s="38">
        <v>0.33355831452572593</v>
      </c>
      <c r="AO45" s="36">
        <v>2312.9735742766111</v>
      </c>
      <c r="AP45" s="36">
        <v>3122.5143252734251</v>
      </c>
      <c r="AQ45" s="36">
        <v>79012.306729114745</v>
      </c>
      <c r="AR45" s="36">
        <v>86738.508651240991</v>
      </c>
      <c r="AS45" s="38">
        <v>0.41691271908690847</v>
      </c>
      <c r="AT45" s="38">
        <v>0.5743462849334432</v>
      </c>
      <c r="AU45" s="36">
        <v>71.306319162132013</v>
      </c>
      <c r="AV45" s="36">
        <v>26026.806494178185</v>
      </c>
      <c r="AW45" s="36">
        <v>-10893.761952555215</v>
      </c>
      <c r="AX45" s="38">
        <v>-0.13787424267846418</v>
      </c>
      <c r="AY45" s="38">
        <v>-0.29505943193350415</v>
      </c>
      <c r="AZ45" s="36">
        <v>35217.063413866323</v>
      </c>
      <c r="BA45" s="36">
        <v>13025.489207868366</v>
      </c>
      <c r="BB45" s="36">
        <v>36159.919497675932</v>
      </c>
      <c r="BC45" s="36">
        <v>73554.496270107848</v>
      </c>
      <c r="BD45" s="38">
        <v>0.42842251642247792</v>
      </c>
      <c r="BE45" s="38">
        <v>0.45764920674504989</v>
      </c>
      <c r="BF45" s="36">
        <v>13655.552713175368</v>
      </c>
      <c r="BG45" s="36">
        <v>25313.671243932549</v>
      </c>
      <c r="BH45" s="36">
        <v>10893.761952555215</v>
      </c>
    </row>
    <row r="46" spans="2:60" x14ac:dyDescent="0.2">
      <c r="B46" s="35">
        <v>2043</v>
      </c>
      <c r="C46" s="36">
        <v>9563.0389230541714</v>
      </c>
      <c r="D46" s="36">
        <v>340.10611399540056</v>
      </c>
      <c r="E46" s="36">
        <v>91.04811014118647</v>
      </c>
      <c r="F46" s="36">
        <v>870696621.15068936</v>
      </c>
      <c r="G46" s="36">
        <v>143.55148431342397</v>
      </c>
      <c r="H46" s="36">
        <v>130.70091354699426</v>
      </c>
      <c r="I46" s="36">
        <v>124989792.35286443</v>
      </c>
      <c r="J46" s="36">
        <v>52605883.309975386</v>
      </c>
      <c r="K46" s="36">
        <v>42919174.049300611</v>
      </c>
      <c r="L46" s="36">
        <v>1579691.1695514929</v>
      </c>
      <c r="M46" s="36">
        <v>8107018.0911232848</v>
      </c>
      <c r="N46" s="36">
        <v>14553724.220653955</v>
      </c>
      <c r="O46" s="36">
        <v>38052159.089321427</v>
      </c>
      <c r="P46" s="36">
        <v>1000000</v>
      </c>
      <c r="Q46" s="36">
        <v>53605883.309975386</v>
      </c>
      <c r="R46" s="36">
        <v>51333397.348186299</v>
      </c>
      <c r="S46" s="36">
        <v>40266327.864515997</v>
      </c>
      <c r="T46" s="36">
        <v>11067069.483670302</v>
      </c>
      <c r="U46" s="37">
        <v>0.4627306984868319</v>
      </c>
      <c r="V46" s="38">
        <v>0.57017705752283654</v>
      </c>
      <c r="W46" s="36">
        <v>2260000</v>
      </c>
      <c r="X46" s="36">
        <v>1307399.0351922165</v>
      </c>
      <c r="Y46" s="36">
        <v>50038484.274783172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37287.760157100704</v>
      </c>
      <c r="AG46" s="36">
        <v>13791.363345776974</v>
      </c>
      <c r="AH46" s="36">
        <v>51079.123502877679</v>
      </c>
      <c r="AI46" s="36">
        <v>36247.120929006196</v>
      </c>
      <c r="AJ46" s="36">
        <v>25372.984650304337</v>
      </c>
      <c r="AK46" s="36">
        <v>50038.484274783172</v>
      </c>
      <c r="AL46" s="36">
        <v>39164.347996081313</v>
      </c>
      <c r="AM46" s="36">
        <v>76452.108153182024</v>
      </c>
      <c r="AN46" s="38">
        <v>0.33188077167821417</v>
      </c>
      <c r="AO46" s="36">
        <v>2278.3252204667765</v>
      </c>
      <c r="AP46" s="36">
        <v>3075.7390476301484</v>
      </c>
      <c r="AQ46" s="36">
        <v>79527.847200812175</v>
      </c>
      <c r="AR46" s="36">
        <v>87326.244431883882</v>
      </c>
      <c r="AS46" s="38">
        <v>0.41507706148155304</v>
      </c>
      <c r="AT46" s="38">
        <v>0.57300625488153378</v>
      </c>
      <c r="AU46" s="36">
        <v>71.306319162132013</v>
      </c>
      <c r="AV46" s="36">
        <v>26026.806494178185</v>
      </c>
      <c r="AW46" s="36">
        <v>-11260.953662922519</v>
      </c>
      <c r="AX46" s="38">
        <v>-0.14159761717789232</v>
      </c>
      <c r="AY46" s="38">
        <v>-0.30200134348316698</v>
      </c>
      <c r="AZ46" s="36">
        <v>35577.131636812112</v>
      </c>
      <c r="BA46" s="36">
        <v>13158.665125944208</v>
      </c>
      <c r="BB46" s="36">
        <v>36245.226369638651</v>
      </c>
      <c r="BC46" s="36">
        <v>74107.455221503376</v>
      </c>
      <c r="BD46" s="38">
        <v>0.42650964925629242</v>
      </c>
      <c r="BE46" s="38">
        <v>0.45575515552580553</v>
      </c>
      <c r="BF46" s="36">
        <v>13791.363345776974</v>
      </c>
      <c r="BG46" s="36">
        <v>25372.984650304337</v>
      </c>
      <c r="BH46" s="36">
        <v>11260.953662922519</v>
      </c>
    </row>
    <row r="47" spans="2:60" x14ac:dyDescent="0.2">
      <c r="B47" s="35">
        <v>2044</v>
      </c>
      <c r="C47" s="36">
        <v>9554.9007130181071</v>
      </c>
      <c r="D47" s="36">
        <v>365</v>
      </c>
      <c r="E47" s="36">
        <v>91.643907928777722</v>
      </c>
      <c r="F47" s="36">
        <v>875648441.21244407</v>
      </c>
      <c r="G47" s="36">
        <v>143.69018596868844</v>
      </c>
      <c r="H47" s="36">
        <v>131.68330173183432</v>
      </c>
      <c r="I47" s="36">
        <v>125822087.36100824</v>
      </c>
      <c r="J47" s="36">
        <v>52888193.654289886</v>
      </c>
      <c r="K47" s="36">
        <v>43085073.323012128</v>
      </c>
      <c r="L47" s="36">
        <v>1696102.2401544773</v>
      </c>
      <c r="M47" s="36">
        <v>8107018.0911232848</v>
      </c>
      <c r="N47" s="36">
        <v>14634902.937392794</v>
      </c>
      <c r="O47" s="36">
        <v>38253290.716897093</v>
      </c>
      <c r="P47" s="36">
        <v>1000000</v>
      </c>
      <c r="Q47" s="36">
        <v>53888193.654289886</v>
      </c>
      <c r="R47" s="36">
        <v>51910368.431097172</v>
      </c>
      <c r="S47" s="36">
        <v>40900869.470699161</v>
      </c>
      <c r="T47" s="36">
        <v>11009498.960398013</v>
      </c>
      <c r="U47" s="37">
        <v>0.46481820190826278</v>
      </c>
      <c r="V47" s="38">
        <v>0.56822115794841865</v>
      </c>
      <c r="W47" s="36">
        <v>2260000</v>
      </c>
      <c r="X47" s="36">
        <v>1317399.0351922165</v>
      </c>
      <c r="Y47" s="36">
        <v>50310794.619097672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6">
        <v>37501.835946802006</v>
      </c>
      <c r="AG47" s="36">
        <v>13870.542062515813</v>
      </c>
      <c r="AH47" s="36">
        <v>51372.378009317821</v>
      </c>
      <c r="AI47" s="36">
        <v>36440.252556581858</v>
      </c>
      <c r="AJ47" s="36">
        <v>25508.1767896073</v>
      </c>
      <c r="AK47" s="36">
        <v>50310.794619097673</v>
      </c>
      <c r="AL47" s="36">
        <v>39378.718852123115</v>
      </c>
      <c r="AM47" s="36">
        <v>76880.554798925121</v>
      </c>
      <c r="AN47" s="38">
        <v>0.3317897075056479</v>
      </c>
      <c r="AO47" s="36">
        <v>2240.8385435567766</v>
      </c>
      <c r="AP47" s="36">
        <v>3025.1320338016485</v>
      </c>
      <c r="AQ47" s="36">
        <v>79905.686832726773</v>
      </c>
      <c r="AR47" s="36">
        <v>87812.630565899686</v>
      </c>
      <c r="AS47" s="38">
        <v>0.41497734803918646</v>
      </c>
      <c r="AT47" s="38">
        <v>0.57293346406860612</v>
      </c>
      <c r="AU47" s="36">
        <v>71.306319162132013</v>
      </c>
      <c r="AV47" s="36">
        <v>26026.806494178185</v>
      </c>
      <c r="AW47" s="36">
        <v>-11475.029452623821</v>
      </c>
      <c r="AX47" s="38">
        <v>-0.14360716874439056</v>
      </c>
      <c r="AY47" s="38">
        <v>-0.30598580477237575</v>
      </c>
      <c r="AZ47" s="36">
        <v>35795.783874091372</v>
      </c>
      <c r="BA47" s="36">
        <v>13239.536501376262</v>
      </c>
      <c r="BB47" s="36">
        <v>36438.956863186278</v>
      </c>
      <c r="BC47" s="36">
        <v>74542.590179698032</v>
      </c>
      <c r="BD47" s="38">
        <v>0.42631488724314759</v>
      </c>
      <c r="BE47" s="38">
        <v>0.45602457481489372</v>
      </c>
      <c r="BF47" s="36">
        <v>13870.542062515813</v>
      </c>
      <c r="BG47" s="36">
        <v>25508.1767896073</v>
      </c>
      <c r="BH47" s="36">
        <v>11475.029452623821</v>
      </c>
    </row>
    <row r="48" spans="2:60" x14ac:dyDescent="0.2">
      <c r="B48" s="35">
        <v>2045</v>
      </c>
      <c r="C48" s="36">
        <v>9552.0750704702459</v>
      </c>
      <c r="D48" s="36">
        <v>380</v>
      </c>
      <c r="E48" s="36">
        <v>92.219276681084111</v>
      </c>
      <c r="F48" s="36">
        <v>880885453.80218148</v>
      </c>
      <c r="G48" s="36">
        <v>143.79731701820674</v>
      </c>
      <c r="H48" s="36">
        <v>132.60884564099572</v>
      </c>
      <c r="I48" s="36">
        <v>126668964.85711919</v>
      </c>
      <c r="J48" s="36">
        <v>53056269.225559108</v>
      </c>
      <c r="K48" s="36">
        <v>43132762.157841146</v>
      </c>
      <c r="L48" s="36">
        <v>1816488.97659468</v>
      </c>
      <c r="M48" s="36">
        <v>8107018.0911232848</v>
      </c>
      <c r="N48" s="36">
        <v>14703863.062647017</v>
      </c>
      <c r="O48" s="36">
        <v>38352406.162912093</v>
      </c>
      <c r="P48" s="36">
        <v>1000000</v>
      </c>
      <c r="Q48" s="36">
        <v>54056269.225559108</v>
      </c>
      <c r="R48" s="36">
        <v>52494893.387339786</v>
      </c>
      <c r="S48" s="36">
        <v>41545410.574510515</v>
      </c>
      <c r="T48" s="36">
        <v>10949482.812829269</v>
      </c>
      <c r="U48" s="37">
        <v>0.4669151226226218</v>
      </c>
      <c r="V48" s="38">
        <v>0.56627848277259696</v>
      </c>
      <c r="W48" s="36">
        <v>2260000</v>
      </c>
      <c r="X48" s="36">
        <v>1327399.0351922165</v>
      </c>
      <c r="Y48" s="36">
        <v>50468870.190366894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6">
        <v>37682.876285452316</v>
      </c>
      <c r="AG48" s="36">
        <v>13937.502187770035</v>
      </c>
      <c r="AH48" s="36">
        <v>51620.37847322235</v>
      </c>
      <c r="AI48" s="36">
        <v>36531.368002596857</v>
      </c>
      <c r="AJ48" s="36">
        <v>25571.957601817798</v>
      </c>
      <c r="AK48" s="36">
        <v>50468.870190366892</v>
      </c>
      <c r="AL48" s="36">
        <v>39509.459789587832</v>
      </c>
      <c r="AM48" s="36">
        <v>77192.336075040148</v>
      </c>
      <c r="AN48" s="38">
        <v>0.33127586107717749</v>
      </c>
      <c r="AO48" s="36">
        <v>2200.6544343448486</v>
      </c>
      <c r="AP48" s="36">
        <v>2970.8834863655457</v>
      </c>
      <c r="AQ48" s="36">
        <v>80163.219561405698</v>
      </c>
      <c r="AR48" s="36">
        <v>88151.746475819207</v>
      </c>
      <c r="AS48" s="38">
        <v>0.41441456877564792</v>
      </c>
      <c r="AT48" s="38">
        <v>0.57252263520622293</v>
      </c>
      <c r="AU48" s="36">
        <v>71.306319162132013</v>
      </c>
      <c r="AV48" s="36">
        <v>26026.806494178185</v>
      </c>
      <c r="AW48" s="36">
        <v>-11656.069791274131</v>
      </c>
      <c r="AX48" s="38">
        <v>-0.14540421224406391</v>
      </c>
      <c r="AY48" s="38">
        <v>-0.30932006630751863</v>
      </c>
      <c r="AZ48" s="36">
        <v>35993.241892127262</v>
      </c>
      <c r="BA48" s="36">
        <v>13312.568919005975</v>
      </c>
      <c r="BB48" s="36">
        <v>36530.418929019281</v>
      </c>
      <c r="BC48" s="36">
        <v>74877.104061446735</v>
      </c>
      <c r="BD48" s="38">
        <v>0.42558275263960088</v>
      </c>
      <c r="BE48" s="38">
        <v>0.45570049617376801</v>
      </c>
      <c r="BF48" s="36">
        <v>13937.502187770035</v>
      </c>
      <c r="BG48" s="36">
        <v>25571.957601817798</v>
      </c>
      <c r="BH48" s="36">
        <v>11656.069791274131</v>
      </c>
    </row>
    <row r="49" spans="2:60" x14ac:dyDescent="0.2">
      <c r="B49" s="35">
        <v>2046</v>
      </c>
      <c r="C49" s="36">
        <v>9560.7986617614133</v>
      </c>
      <c r="D49" s="36">
        <v>380</v>
      </c>
      <c r="E49" s="36">
        <v>92.871003158374407</v>
      </c>
      <c r="F49" s="36">
        <v>887920962.71302605</v>
      </c>
      <c r="G49" s="36">
        <v>144.01264886557888</v>
      </c>
      <c r="H49" s="36">
        <v>133.74599167641043</v>
      </c>
      <c r="I49" s="36">
        <v>127871849.82357778</v>
      </c>
      <c r="J49" s="36">
        <v>53659558.090599552</v>
      </c>
      <c r="K49" s="36">
        <v>43644282.903117284</v>
      </c>
      <c r="L49" s="36">
        <v>1908257.0963589882</v>
      </c>
      <c r="M49" s="36">
        <v>8107018.0911232848</v>
      </c>
      <c r="N49" s="36">
        <v>14628360.11335738</v>
      </c>
      <c r="O49" s="36">
        <v>39031197.977242179</v>
      </c>
      <c r="P49" s="36">
        <v>1000000</v>
      </c>
      <c r="Q49" s="36">
        <v>54659558.090599552</v>
      </c>
      <c r="R49" s="36">
        <v>53087191.881399013</v>
      </c>
      <c r="S49" s="36">
        <v>42200108.754195295</v>
      </c>
      <c r="T49" s="36">
        <v>10887083.127203718</v>
      </c>
      <c r="U49" s="37">
        <v>0.46902150311386626</v>
      </c>
      <c r="V49" s="38">
        <v>0.56551084846234345</v>
      </c>
      <c r="W49" s="36">
        <v>2260000</v>
      </c>
      <c r="X49" s="36">
        <v>1337399.0351922165</v>
      </c>
      <c r="Y49" s="36">
        <v>51062159.055407338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6">
        <v>37473.331274409968</v>
      </c>
      <c r="AG49" s="36">
        <v>13859.999238480399</v>
      </c>
      <c r="AH49" s="36">
        <v>51333.330512890367</v>
      </c>
      <c r="AI49" s="36">
        <v>37202.159816926942</v>
      </c>
      <c r="AJ49" s="36">
        <v>26041.511871848859</v>
      </c>
      <c r="AK49" s="36">
        <v>51062.159055407341</v>
      </c>
      <c r="AL49" s="36">
        <v>39901.511110329258</v>
      </c>
      <c r="AM49" s="36">
        <v>77374.842384739226</v>
      </c>
      <c r="AN49" s="38">
        <v>0.33656303611398464</v>
      </c>
      <c r="AO49" s="36">
        <v>2158.1166368541926</v>
      </c>
      <c r="AP49" s="36">
        <v>2913.45745975316</v>
      </c>
      <c r="AQ49" s="36">
        <v>80288.299844492387</v>
      </c>
      <c r="AR49" s="36">
        <v>88535.490329817316</v>
      </c>
      <c r="AS49" s="38">
        <v>0.42019488092672663</v>
      </c>
      <c r="AT49" s="38">
        <v>0.57674226307651044</v>
      </c>
      <c r="AU49" s="36">
        <v>71.306319162132013</v>
      </c>
      <c r="AV49" s="36">
        <v>26026.806494178185</v>
      </c>
      <c r="AW49" s="36">
        <v>-11446.524780231783</v>
      </c>
      <c r="AX49" s="38">
        <v>-0.14256778138785051</v>
      </c>
      <c r="AY49" s="38">
        <v>-0.30545789207826474</v>
      </c>
      <c r="AZ49" s="36">
        <v>35814.665250715705</v>
      </c>
      <c r="BA49" s="36">
        <v>13246.520024237318</v>
      </c>
      <c r="BB49" s="36">
        <v>37201.246203922936</v>
      </c>
      <c r="BC49" s="36">
        <v>75102.057617699073</v>
      </c>
      <c r="BD49" s="38">
        <v>0.4312566382160562</v>
      </c>
      <c r="BE49" s="38">
        <v>0.46334579603723997</v>
      </c>
      <c r="BF49" s="36">
        <v>13859.999238480399</v>
      </c>
      <c r="BG49" s="36">
        <v>26041.511871848859</v>
      </c>
      <c r="BH49" s="36">
        <v>11446.524780231783</v>
      </c>
    </row>
    <row r="50" spans="2:60" x14ac:dyDescent="0.2">
      <c r="B50" s="35">
        <v>2047</v>
      </c>
      <c r="C50" s="36">
        <v>9549.2204116694138</v>
      </c>
      <c r="D50" s="36">
        <v>380</v>
      </c>
      <c r="E50" s="36">
        <v>93.077254431224304</v>
      </c>
      <c r="F50" s="36">
        <v>888815217.87679446</v>
      </c>
      <c r="G50" s="36">
        <v>144.31663323771221</v>
      </c>
      <c r="H50" s="36">
        <v>134.32595990524223</v>
      </c>
      <c r="I50" s="36">
        <v>128270819.81442262</v>
      </c>
      <c r="J50" s="36">
        <v>53604776.542628333</v>
      </c>
      <c r="K50" s="36">
        <v>43530100.103279643</v>
      </c>
      <c r="L50" s="36">
        <v>1967658.3482254047</v>
      </c>
      <c r="M50" s="36">
        <v>8107018.0911232848</v>
      </c>
      <c r="N50" s="36">
        <v>14677293.643960057</v>
      </c>
      <c r="O50" s="36">
        <v>38927482.898668267</v>
      </c>
      <c r="P50" s="36">
        <v>1000000</v>
      </c>
      <c r="Q50" s="36">
        <v>54604776.542628333</v>
      </c>
      <c r="R50" s="36">
        <v>53687507.082448862</v>
      </c>
      <c r="S50" s="36">
        <v>42865124.071213767</v>
      </c>
      <c r="T50" s="36">
        <v>10822383.011235097</v>
      </c>
      <c r="U50" s="37">
        <v>0.4711373860576098</v>
      </c>
      <c r="V50" s="38">
        <v>0.561964307287525</v>
      </c>
      <c r="W50" s="36">
        <v>2260000</v>
      </c>
      <c r="X50" s="36">
        <v>1347399.0351922165</v>
      </c>
      <c r="Y50" s="36">
        <v>50997377.507436112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6">
        <v>37600.225634928313</v>
      </c>
      <c r="AG50" s="36">
        <v>13906.932769083076</v>
      </c>
      <c r="AH50" s="36">
        <v>51507.158404011388</v>
      </c>
      <c r="AI50" s="36">
        <v>37090.444738353035</v>
      </c>
      <c r="AJ50" s="36">
        <v>25963.311316847125</v>
      </c>
      <c r="AK50" s="36">
        <v>50997.377507436111</v>
      </c>
      <c r="AL50" s="36">
        <v>39870.244085930201</v>
      </c>
      <c r="AM50" s="36">
        <v>77470.469720858513</v>
      </c>
      <c r="AN50" s="38">
        <v>0.33513816826460574</v>
      </c>
      <c r="AO50" s="36">
        <v>2113.4132650352594</v>
      </c>
      <c r="AP50" s="36">
        <v>2853.1079077976005</v>
      </c>
      <c r="AQ50" s="36">
        <v>80323.577628656116</v>
      </c>
      <c r="AR50" s="36">
        <v>88597.603142364416</v>
      </c>
      <c r="AS50" s="38">
        <v>0.41863936972147753</v>
      </c>
      <c r="AT50" s="38">
        <v>0.57560673989667865</v>
      </c>
      <c r="AU50" s="36">
        <v>71.306319162132013</v>
      </c>
      <c r="AV50" s="36">
        <v>26026.806494178185</v>
      </c>
      <c r="AW50" s="36">
        <v>-11573.419140750128</v>
      </c>
      <c r="AX50" s="38">
        <v>-0.14408495590491741</v>
      </c>
      <c r="AY50" s="38">
        <v>-0.30780185345481353</v>
      </c>
      <c r="AZ50" s="36">
        <v>35991.826403695435</v>
      </c>
      <c r="BA50" s="36">
        <v>13312.045382188726</v>
      </c>
      <c r="BB50" s="36">
        <v>37089.554348520869</v>
      </c>
      <c r="BC50" s="36">
        <v>75266.559829848775</v>
      </c>
      <c r="BD50" s="38">
        <v>0.42930991405317631</v>
      </c>
      <c r="BE50" s="38">
        <v>0.46175177256159539</v>
      </c>
      <c r="BF50" s="36">
        <v>13906.932769083076</v>
      </c>
      <c r="BG50" s="36">
        <v>25963.311316847125</v>
      </c>
      <c r="BH50" s="36">
        <v>11573.419140750128</v>
      </c>
    </row>
    <row r="51" spans="2:60" x14ac:dyDescent="0.2">
      <c r="B51" s="35">
        <v>2048</v>
      </c>
      <c r="C51" s="36">
        <v>9554.7292357354345</v>
      </c>
      <c r="D51" s="36">
        <v>380</v>
      </c>
      <c r="E51" s="36">
        <v>93.43301158915142</v>
      </c>
      <c r="F51" s="36">
        <v>892727127.4136728</v>
      </c>
      <c r="G51" s="36">
        <v>144.61548398802478</v>
      </c>
      <c r="H51" s="36">
        <v>135.11860191423861</v>
      </c>
      <c r="I51" s="36">
        <v>129102165.60016735</v>
      </c>
      <c r="J51" s="36">
        <v>53781847.511010148</v>
      </c>
      <c r="K51" s="36">
        <v>43677266.421892695</v>
      </c>
      <c r="L51" s="36">
        <v>1997562.9979941712</v>
      </c>
      <c r="M51" s="36">
        <v>8107018.0911232848</v>
      </c>
      <c r="N51" s="36">
        <v>14635694.187374899</v>
      </c>
      <c r="O51" s="36">
        <v>39146153.32363525</v>
      </c>
      <c r="P51" s="36">
        <v>1000000</v>
      </c>
      <c r="Q51" s="36">
        <v>54781847.511010148</v>
      </c>
      <c r="R51" s="36">
        <v>54296075.860166915</v>
      </c>
      <c r="S51" s="36">
        <v>43540619.109373376</v>
      </c>
      <c r="T51" s="36">
        <v>10755456.750793541</v>
      </c>
      <c r="U51" s="37">
        <v>0.4732628143219878</v>
      </c>
      <c r="V51" s="38">
        <v>0.55985168112359973</v>
      </c>
      <c r="W51" s="36">
        <v>2260000</v>
      </c>
      <c r="X51" s="36">
        <v>1357399.0351922165</v>
      </c>
      <c r="Y51" s="36">
        <v>51164448.475817934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6">
        <v>37482.345622679553</v>
      </c>
      <c r="AG51" s="36">
        <v>13863.333312497918</v>
      </c>
      <c r="AH51" s="36">
        <v>51345.678935177471</v>
      </c>
      <c r="AI51" s="36">
        <v>37301.115163320013</v>
      </c>
      <c r="AJ51" s="36">
        <v>26110.780614324009</v>
      </c>
      <c r="AK51" s="36">
        <v>51164.448475817931</v>
      </c>
      <c r="AL51" s="36">
        <v>39974.113926821927</v>
      </c>
      <c r="AM51" s="36">
        <v>77456.45954950148</v>
      </c>
      <c r="AN51" s="38">
        <v>0.33710268667310989</v>
      </c>
      <c r="AO51" s="36">
        <v>2062.6913466744131</v>
      </c>
      <c r="AP51" s="36">
        <v>2784.633318010458</v>
      </c>
      <c r="AQ51" s="36">
        <v>80241.092867511936</v>
      </c>
      <c r="AR51" s="36">
        <v>88646.794098497485</v>
      </c>
      <c r="AS51" s="38">
        <v>0.42078357759755969</v>
      </c>
      <c r="AT51" s="38">
        <v>0.57717201164621856</v>
      </c>
      <c r="AU51" s="36">
        <v>71.306319162132013</v>
      </c>
      <c r="AV51" s="36">
        <v>26026.806494178185</v>
      </c>
      <c r="AW51" s="36">
        <v>-11455.539128501368</v>
      </c>
      <c r="AX51" s="38">
        <v>-0.14276399683907465</v>
      </c>
      <c r="AY51" s="38">
        <v>-0.3056249265672939</v>
      </c>
      <c r="AZ51" s="36">
        <v>35942.886772755694</v>
      </c>
      <c r="BA51" s="36">
        <v>13293.94442280005</v>
      </c>
      <c r="BB51" s="36">
        <v>37300.253125092386</v>
      </c>
      <c r="BC51" s="36">
        <v>75347.00838312041</v>
      </c>
      <c r="BD51" s="38">
        <v>0.43103200688947152</v>
      </c>
      <c r="BE51" s="38">
        <v>0.46485225701848004</v>
      </c>
      <c r="BF51" s="36">
        <v>13863.333312497918</v>
      </c>
      <c r="BG51" s="36">
        <v>26110.780614324009</v>
      </c>
      <c r="BH51" s="36">
        <v>11455.539128501368</v>
      </c>
    </row>
    <row r="52" spans="2:60" x14ac:dyDescent="0.2">
      <c r="B52" s="35">
        <v>2049</v>
      </c>
      <c r="C52" s="36">
        <v>9551.2951082697928</v>
      </c>
      <c r="D52" s="36">
        <v>380</v>
      </c>
      <c r="E52" s="36">
        <v>93.687452674320909</v>
      </c>
      <c r="F52" s="36">
        <v>894836508.43449903</v>
      </c>
      <c r="G52" s="36">
        <v>144.90506071888325</v>
      </c>
      <c r="H52" s="36">
        <v>135.75786018369973</v>
      </c>
      <c r="I52" s="36">
        <v>129666338.58817457</v>
      </c>
      <c r="J52" s="36">
        <v>53779801.86124406</v>
      </c>
      <c r="K52" s="36">
        <v>43655210.418353699</v>
      </c>
      <c r="L52" s="36">
        <v>2017573.3517670801</v>
      </c>
      <c r="M52" s="36">
        <v>8107018.0911232848</v>
      </c>
      <c r="N52" s="36">
        <v>14596131.345695425</v>
      </c>
      <c r="O52" s="36">
        <v>39183670.515548632</v>
      </c>
      <c r="P52" s="36">
        <v>1000000</v>
      </c>
      <c r="Q52" s="36">
        <v>54779801.86124406</v>
      </c>
      <c r="R52" s="36">
        <v>54913097.568253621</v>
      </c>
      <c r="S52" s="36">
        <v>44226759.014577352</v>
      </c>
      <c r="T52" s="36">
        <v>10686338.55367627</v>
      </c>
      <c r="U52" s="37">
        <v>0.47539783096852489</v>
      </c>
      <c r="V52" s="38">
        <v>0.5567866570709763</v>
      </c>
      <c r="W52" s="36">
        <v>2260000</v>
      </c>
      <c r="X52" s="36">
        <v>1367399.0351922165</v>
      </c>
      <c r="Y52" s="36">
        <v>51152402.826051846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6">
        <v>37369.972013694307</v>
      </c>
      <c r="AG52" s="36">
        <v>13821.770470818445</v>
      </c>
      <c r="AH52" s="36">
        <v>51191.742484512753</v>
      </c>
      <c r="AI52" s="36">
        <v>37330.6323552334</v>
      </c>
      <c r="AJ52" s="36">
        <v>26131.442648663378</v>
      </c>
      <c r="AK52" s="36">
        <v>51152.402826051846</v>
      </c>
      <c r="AL52" s="36">
        <v>39953.213119481821</v>
      </c>
      <c r="AM52" s="36">
        <v>77323.185133176128</v>
      </c>
      <c r="AN52" s="38">
        <v>0.33795093416879274</v>
      </c>
      <c r="AO52" s="36">
        <v>2022.6913466744131</v>
      </c>
      <c r="AP52" s="36">
        <v>2730.633318010458</v>
      </c>
      <c r="AQ52" s="36">
        <v>80053.818451186584</v>
      </c>
      <c r="AR52" s="36">
        <v>88522.37483974616</v>
      </c>
      <c r="AS52" s="38">
        <v>0.42170843724893053</v>
      </c>
      <c r="AT52" s="38">
        <v>0.57784715919171925</v>
      </c>
      <c r="AU52" s="36">
        <v>71.306319162132013</v>
      </c>
      <c r="AV52" s="36">
        <v>26026.806494178185</v>
      </c>
      <c r="AW52" s="36">
        <v>-11343.165519516122</v>
      </c>
      <c r="AX52" s="38">
        <v>-0.14169424693255203</v>
      </c>
      <c r="AY52" s="38">
        <v>-0.30353690164283226</v>
      </c>
      <c r="AZ52" s="36">
        <v>35939.913334245568</v>
      </c>
      <c r="BA52" s="36">
        <v>13292.844657871648</v>
      </c>
      <c r="BB52" s="36">
        <v>37329.805384970838</v>
      </c>
      <c r="BC52" s="36">
        <v>75363.621761596791</v>
      </c>
      <c r="BD52" s="38">
        <v>0.43124653347374792</v>
      </c>
      <c r="BE52" s="38">
        <v>0.46630886704964569</v>
      </c>
      <c r="BF52" s="36">
        <v>13821.770470818445</v>
      </c>
      <c r="BG52" s="36">
        <v>26131.442648663378</v>
      </c>
      <c r="BH52" s="36">
        <v>11343.165519516122</v>
      </c>
    </row>
    <row r="53" spans="2:60" x14ac:dyDescent="0.2">
      <c r="B53" s="35">
        <v>2050</v>
      </c>
      <c r="C53" s="36">
        <v>9833.3077985794298</v>
      </c>
      <c r="D53" s="36">
        <v>380</v>
      </c>
      <c r="E53" s="36">
        <v>94.813382183072051</v>
      </c>
      <c r="F53" s="36">
        <v>932329170.43049431</v>
      </c>
      <c r="G53" s="36">
        <v>145.37890880011517</v>
      </c>
      <c r="H53" s="36">
        <v>137.83866041423298</v>
      </c>
      <c r="I53" s="36">
        <v>135540997.43970186</v>
      </c>
      <c r="J53" s="36">
        <v>56159393.865983829</v>
      </c>
      <c r="K53" s="36">
        <v>46008548.985541038</v>
      </c>
      <c r="L53" s="36">
        <v>2043826.7893195052</v>
      </c>
      <c r="M53" s="36">
        <v>8107018.0911232848</v>
      </c>
      <c r="N53" s="36">
        <v>13939800.209106995</v>
      </c>
      <c r="O53" s="36">
        <v>42219593.656876832</v>
      </c>
      <c r="P53" s="36">
        <v>1000000</v>
      </c>
      <c r="Q53" s="36">
        <v>57159393.865983829</v>
      </c>
      <c r="R53" s="36">
        <v>55538768.806124464</v>
      </c>
      <c r="S53" s="36">
        <v>44923711.535199828</v>
      </c>
      <c r="T53" s="36">
        <v>10615057.270924639</v>
      </c>
      <c r="U53" s="37">
        <v>0.47754247925300847</v>
      </c>
      <c r="V53" s="38">
        <v>0.57116551464367427</v>
      </c>
      <c r="W53" s="36">
        <v>2260000</v>
      </c>
      <c r="X53" s="36">
        <v>1377399.0351922165</v>
      </c>
      <c r="Y53" s="36">
        <v>53521994.830791615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6">
        <v>35590.039681436705</v>
      </c>
      <c r="AG53" s="36">
        <v>13163.439334230015</v>
      </c>
      <c r="AH53" s="36">
        <v>48753.479015666722</v>
      </c>
      <c r="AI53" s="36">
        <v>40358.555496561596</v>
      </c>
      <c r="AJ53" s="36">
        <v>28250.988847593115</v>
      </c>
      <c r="AK53" s="36">
        <v>53521.994830791613</v>
      </c>
      <c r="AL53" s="36">
        <v>41414.428181823132</v>
      </c>
      <c r="AM53" s="36">
        <v>77004.467863259837</v>
      </c>
      <c r="AN53" s="38">
        <v>0.36687467145100744</v>
      </c>
      <c r="AO53" s="36">
        <v>1982.6913466744131</v>
      </c>
      <c r="AP53" s="36">
        <v>2676.633318010458</v>
      </c>
      <c r="AQ53" s="36">
        <v>79681.101181270293</v>
      </c>
      <c r="AR53" s="36">
        <v>89112.034512228318</v>
      </c>
      <c r="AS53" s="38">
        <v>0.45289680251911912</v>
      </c>
      <c r="AT53" s="38">
        <v>0.60061466583895695</v>
      </c>
      <c r="AU53" s="36">
        <v>71.306319162132013</v>
      </c>
      <c r="AV53" s="36">
        <v>26026.806494178185</v>
      </c>
      <c r="AW53" s="36">
        <v>-9563.23318725852</v>
      </c>
      <c r="AX53" s="38">
        <v>-0.12001883816217186</v>
      </c>
      <c r="AY53" s="38">
        <v>-0.2687053252218366</v>
      </c>
      <c r="AZ53" s="36">
        <v>34303.974400805964</v>
      </c>
      <c r="BA53" s="36">
        <v>12687.771353722756</v>
      </c>
      <c r="BB53" s="36">
        <v>40357.768427351293</v>
      </c>
      <c r="BC53" s="36">
        <v>75242.183653674627</v>
      </c>
      <c r="BD53" s="38">
        <v>0.46202624943417486</v>
      </c>
      <c r="BE53" s="38">
        <v>0.50649109800251757</v>
      </c>
      <c r="BF53" s="36">
        <v>13163.439334230015</v>
      </c>
      <c r="BG53" s="36">
        <v>28250.988847593115</v>
      </c>
      <c r="BH53" s="36">
        <v>9563.23318725852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BH53"/>
  <sheetViews>
    <sheetView workbookViewId="0">
      <pane xSplit="2" ySplit="2" topLeftCell="AQ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5"/>
    <col min="2" max="2" width="6.5546875" style="35" customWidth="1"/>
    <col min="3" max="12" width="13.5546875" style="35" customWidth="1"/>
    <col min="13" max="18" width="11.5546875" style="35" customWidth="1"/>
    <col min="19" max="19" width="14.5546875" style="35" customWidth="1"/>
    <col min="20" max="20" width="16.44140625" style="35" customWidth="1"/>
    <col min="21" max="21" width="19" style="35" customWidth="1"/>
    <col min="22" max="25" width="14" style="35" customWidth="1"/>
    <col min="26" max="29" width="11.5546875" style="35" customWidth="1"/>
    <col min="30" max="35" width="13.5546875" style="35" customWidth="1"/>
    <col min="36" max="36" width="26.5546875" style="35" customWidth="1"/>
    <col min="37" max="39" width="18.44140625" style="35" customWidth="1"/>
    <col min="40" max="42" width="14.5546875" style="35" customWidth="1"/>
    <col min="43" max="44" width="19" style="35" customWidth="1"/>
    <col min="45" max="46" width="19.5546875" style="35" customWidth="1"/>
    <col min="47" max="49" width="14.44140625" style="35" customWidth="1"/>
    <col min="50" max="52" width="18.44140625" style="35" customWidth="1"/>
    <col min="53" max="53" width="13.5546875" style="35" customWidth="1"/>
    <col min="54" max="54" width="14.44140625" style="35" customWidth="1"/>
    <col min="55" max="55" width="15.44140625" style="35" customWidth="1"/>
    <col min="56" max="56" width="20.5546875" style="35" customWidth="1"/>
    <col min="57" max="57" width="12.5546875" style="35" customWidth="1"/>
    <col min="58" max="58" width="13.5546875" style="35" customWidth="1"/>
    <col min="59" max="59" width="14" style="35" customWidth="1"/>
    <col min="60" max="60" width="13.44140625" style="35" customWidth="1"/>
    <col min="61" max="16384" width="9.44140625" style="35"/>
  </cols>
  <sheetData>
    <row r="2" spans="2:60" ht="30.6" x14ac:dyDescent="0.2">
      <c r="B2" s="33" t="s">
        <v>0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4" t="s">
        <v>28</v>
      </c>
      <c r="X2" s="34" t="s">
        <v>29</v>
      </c>
      <c r="Y2" s="34" t="s">
        <v>30</v>
      </c>
      <c r="Z2" s="33" t="s">
        <v>31</v>
      </c>
      <c r="AA2" s="33" t="s">
        <v>5</v>
      </c>
      <c r="AB2" s="33" t="s">
        <v>4</v>
      </c>
      <c r="AC2" s="33" t="s">
        <v>32</v>
      </c>
      <c r="AD2" s="33" t="s">
        <v>33</v>
      </c>
      <c r="AE2" s="33" t="s">
        <v>34</v>
      </c>
      <c r="AF2" s="33" t="s">
        <v>35</v>
      </c>
      <c r="AG2" s="33" t="s">
        <v>36</v>
      </c>
      <c r="AH2" s="33" t="s">
        <v>37</v>
      </c>
      <c r="AI2" s="33" t="s">
        <v>38</v>
      </c>
      <c r="AJ2" s="33" t="s">
        <v>39</v>
      </c>
      <c r="AK2" s="33" t="s">
        <v>40</v>
      </c>
      <c r="AL2" s="33" t="s">
        <v>41</v>
      </c>
      <c r="AM2" s="33" t="s">
        <v>42</v>
      </c>
      <c r="AN2" s="33" t="s">
        <v>66</v>
      </c>
      <c r="AO2" s="33" t="s">
        <v>44</v>
      </c>
      <c r="AP2" s="33" t="s">
        <v>68</v>
      </c>
      <c r="AQ2" s="33" t="s">
        <v>67</v>
      </c>
      <c r="AR2" s="33" t="s">
        <v>47</v>
      </c>
      <c r="AS2" s="33" t="s">
        <v>48</v>
      </c>
      <c r="AT2" s="33" t="s">
        <v>49</v>
      </c>
      <c r="AU2" s="33" t="s">
        <v>50</v>
      </c>
      <c r="AV2" s="33" t="s">
        <v>51</v>
      </c>
      <c r="AW2" s="33" t="s">
        <v>52</v>
      </c>
      <c r="AX2" s="33" t="s">
        <v>53</v>
      </c>
      <c r="AY2" s="33" t="s">
        <v>54</v>
      </c>
      <c r="AZ2" s="33" t="s">
        <v>55</v>
      </c>
      <c r="BA2" s="33" t="s">
        <v>56</v>
      </c>
      <c r="BB2" s="33" t="s">
        <v>57</v>
      </c>
      <c r="BC2" s="33" t="s">
        <v>58</v>
      </c>
      <c r="BD2" s="33" t="s">
        <v>59</v>
      </c>
      <c r="BE2" s="33" t="s">
        <v>60</v>
      </c>
      <c r="BF2" s="33" t="s">
        <v>61</v>
      </c>
      <c r="BG2" s="33" t="s">
        <v>62</v>
      </c>
      <c r="BH2" s="33" t="s">
        <v>63</v>
      </c>
    </row>
    <row r="3" spans="2:60" x14ac:dyDescent="0.2">
      <c r="B3" s="35">
        <v>2000</v>
      </c>
      <c r="C3" s="36">
        <v>4820</v>
      </c>
      <c r="D3" s="36"/>
      <c r="E3" s="36">
        <v>67.510000000000005</v>
      </c>
      <c r="F3" s="36">
        <v>238136435</v>
      </c>
      <c r="G3" s="36">
        <v>139.34</v>
      </c>
      <c r="H3" s="36">
        <v>94.068434000000011</v>
      </c>
      <c r="I3" s="36">
        <v>45340985.188000001</v>
      </c>
      <c r="J3" s="36">
        <v>9946874</v>
      </c>
      <c r="K3" s="36">
        <v>9946874</v>
      </c>
      <c r="L3" s="36">
        <v>0</v>
      </c>
      <c r="M3" s="36"/>
      <c r="N3" s="36"/>
      <c r="O3" s="36"/>
      <c r="P3" s="36">
        <v>64000</v>
      </c>
      <c r="Q3" s="36">
        <v>10010874</v>
      </c>
      <c r="R3" s="36">
        <v>14546332</v>
      </c>
      <c r="S3" s="36">
        <v>6502000</v>
      </c>
      <c r="T3" s="36">
        <v>8044332</v>
      </c>
      <c r="U3" s="37">
        <v>0.17788408929255348</v>
      </c>
      <c r="V3" s="38">
        <v>0.52667629228387081</v>
      </c>
      <c r="W3" s="36">
        <v>227000</v>
      </c>
      <c r="X3" s="36">
        <v>1238000</v>
      </c>
      <c r="Y3" s="36">
        <v>11148000</v>
      </c>
      <c r="Z3" s="35" t="s">
        <v>64</v>
      </c>
      <c r="AA3" s="35" t="s">
        <v>64</v>
      </c>
      <c r="AB3" s="35" t="s">
        <v>64</v>
      </c>
      <c r="AF3" s="36">
        <v>17149</v>
      </c>
      <c r="AG3" s="36">
        <v>5705</v>
      </c>
      <c r="AH3" s="36">
        <v>22854</v>
      </c>
      <c r="AI3" s="36">
        <v>5443</v>
      </c>
      <c r="AJ3" s="36">
        <v>3810.1</v>
      </c>
      <c r="AK3" s="36">
        <v>11148</v>
      </c>
      <c r="AL3" s="36">
        <v>9515.1</v>
      </c>
      <c r="AM3" s="36">
        <v>26664.1</v>
      </c>
      <c r="AN3" s="38">
        <v>0.14289250340345258</v>
      </c>
      <c r="AO3" s="36">
        <v>313</v>
      </c>
      <c r="AP3" s="36">
        <v>422.55</v>
      </c>
      <c r="AQ3" s="36">
        <v>27086.649999999998</v>
      </c>
      <c r="AR3" s="36">
        <v>28297</v>
      </c>
      <c r="AS3" s="38">
        <v>0.19235254620631162</v>
      </c>
      <c r="AT3" s="38">
        <v>0.39396402445488921</v>
      </c>
      <c r="AU3" s="36">
        <v>53.194520547945203</v>
      </c>
      <c r="AV3" s="36">
        <v>19416</v>
      </c>
      <c r="AW3" s="36">
        <v>2267</v>
      </c>
      <c r="AX3" s="38">
        <v>8.3694366043789103E-2</v>
      </c>
      <c r="AY3" s="38">
        <v>0.13219429704355939</v>
      </c>
      <c r="AZ3" s="36"/>
      <c r="BA3" s="36"/>
      <c r="BB3" s="36"/>
      <c r="BC3" s="36"/>
      <c r="BD3" s="38"/>
      <c r="BE3" s="38"/>
      <c r="BF3" s="36">
        <v>5705</v>
      </c>
      <c r="BG3" s="36">
        <v>3810.1</v>
      </c>
      <c r="BH3" s="36">
        <v>2267</v>
      </c>
    </row>
    <row r="4" spans="2:60" x14ac:dyDescent="0.2">
      <c r="B4" s="35">
        <v>2001</v>
      </c>
      <c r="C4" s="36">
        <v>5020</v>
      </c>
      <c r="D4" s="36"/>
      <c r="E4" s="36">
        <v>69.44</v>
      </c>
      <c r="F4" s="36">
        <v>291992358</v>
      </c>
      <c r="G4" s="36">
        <v>138.07</v>
      </c>
      <c r="H4" s="36">
        <v>95.875807999999992</v>
      </c>
      <c r="I4" s="36">
        <v>48129655.615999997</v>
      </c>
      <c r="J4" s="36">
        <v>11509199</v>
      </c>
      <c r="K4" s="36">
        <v>11509199</v>
      </c>
      <c r="L4" s="36">
        <v>0</v>
      </c>
      <c r="M4" s="36"/>
      <c r="N4" s="36"/>
      <c r="O4" s="36"/>
      <c r="P4" s="36">
        <v>118000</v>
      </c>
      <c r="Q4" s="36">
        <v>11627199</v>
      </c>
      <c r="R4" s="36">
        <v>19490829</v>
      </c>
      <c r="S4" s="36">
        <v>11173000</v>
      </c>
      <c r="T4" s="36">
        <v>8317829</v>
      </c>
      <c r="U4" s="37">
        <v>0.28086060606060603</v>
      </c>
      <c r="V4" s="38">
        <v>0.50609333977684168</v>
      </c>
      <c r="W4" s="36">
        <v>342201.12400000001</v>
      </c>
      <c r="X4" s="36">
        <v>1318000</v>
      </c>
      <c r="Y4" s="36">
        <v>10265000</v>
      </c>
      <c r="Z4" s="35" t="s">
        <v>64</v>
      </c>
      <c r="AA4" s="35" t="s">
        <v>64</v>
      </c>
      <c r="AB4" s="35" t="s">
        <v>64</v>
      </c>
      <c r="AF4" s="36">
        <v>16885</v>
      </c>
      <c r="AG4" s="36">
        <v>6008</v>
      </c>
      <c r="AH4" s="36">
        <v>22893</v>
      </c>
      <c r="AI4" s="36">
        <v>4257</v>
      </c>
      <c r="AJ4" s="36">
        <v>2979.8999999999996</v>
      </c>
      <c r="AK4" s="36">
        <v>10265</v>
      </c>
      <c r="AL4" s="36">
        <v>8987.9</v>
      </c>
      <c r="AM4" s="36">
        <v>25872.9</v>
      </c>
      <c r="AN4" s="38">
        <v>0.11517456489222312</v>
      </c>
      <c r="AO4" s="36">
        <v>572</v>
      </c>
      <c r="AP4" s="36">
        <v>772.2</v>
      </c>
      <c r="AQ4" s="36">
        <v>26645.100000000002</v>
      </c>
      <c r="AR4" s="36">
        <v>27150</v>
      </c>
      <c r="AS4" s="38">
        <v>0.15679558011049724</v>
      </c>
      <c r="AT4" s="38">
        <v>0.37808471454880294</v>
      </c>
      <c r="AU4" s="36">
        <v>53.854794520547948</v>
      </c>
      <c r="AV4" s="36">
        <v>19657</v>
      </c>
      <c r="AW4" s="36">
        <v>2772</v>
      </c>
      <c r="AX4" s="38">
        <v>0.1040341376087911</v>
      </c>
      <c r="AY4" s="38">
        <v>0.16416938110749185</v>
      </c>
      <c r="AZ4" s="36"/>
      <c r="BA4" s="36"/>
      <c r="BB4" s="36"/>
      <c r="BC4" s="36"/>
      <c r="BD4" s="38"/>
      <c r="BE4" s="38"/>
      <c r="BF4" s="36">
        <v>6008</v>
      </c>
      <c r="BG4" s="36">
        <v>2979.8999999999996</v>
      </c>
      <c r="BH4" s="36">
        <v>2772</v>
      </c>
    </row>
    <row r="5" spans="2:60" x14ac:dyDescent="0.2">
      <c r="B5" s="35">
        <v>2002</v>
      </c>
      <c r="C5" s="36">
        <v>5210</v>
      </c>
      <c r="D5" s="36"/>
      <c r="E5" s="36">
        <v>71.31</v>
      </c>
      <c r="F5" s="36">
        <v>321695487</v>
      </c>
      <c r="G5" s="36">
        <v>144.63999999999999</v>
      </c>
      <c r="H5" s="36">
        <v>103.14278399999999</v>
      </c>
      <c r="I5" s="36">
        <v>53737390.464000002</v>
      </c>
      <c r="J5" s="36">
        <v>12650472</v>
      </c>
      <c r="K5" s="36">
        <v>12650472</v>
      </c>
      <c r="L5" s="36">
        <v>0</v>
      </c>
      <c r="M5" s="36"/>
      <c r="N5" s="36"/>
      <c r="O5" s="36"/>
      <c r="P5" s="36">
        <v>1710.4669999999999</v>
      </c>
      <c r="Q5" s="36">
        <v>12652182.467</v>
      </c>
      <c r="R5" s="36">
        <v>22456299</v>
      </c>
      <c r="S5" s="36">
        <v>13354000</v>
      </c>
      <c r="T5" s="36">
        <v>9102299</v>
      </c>
      <c r="U5" s="37">
        <v>0.3175429533703335</v>
      </c>
      <c r="V5" s="38">
        <v>0.48629475243967329</v>
      </c>
      <c r="W5" s="36">
        <v>781681.89799999993</v>
      </c>
      <c r="X5" s="36">
        <v>921800</v>
      </c>
      <c r="Y5" s="36">
        <v>11593800</v>
      </c>
      <c r="Z5" s="35" t="s">
        <v>64</v>
      </c>
      <c r="AA5" s="35" t="s">
        <v>64</v>
      </c>
      <c r="AB5" s="35" t="s">
        <v>64</v>
      </c>
      <c r="AF5" s="36">
        <v>16146</v>
      </c>
      <c r="AG5" s="36">
        <v>7250.4</v>
      </c>
      <c r="AH5" s="36">
        <v>23396.400000000001</v>
      </c>
      <c r="AI5" s="36">
        <v>4343.3999999999996</v>
      </c>
      <c r="AJ5" s="36">
        <v>3040.3799999999997</v>
      </c>
      <c r="AK5" s="36">
        <v>11593.8</v>
      </c>
      <c r="AL5" s="36">
        <v>10290.779999999999</v>
      </c>
      <c r="AM5" s="36">
        <v>26436.780000000002</v>
      </c>
      <c r="AN5" s="38">
        <v>0.1150056852612156</v>
      </c>
      <c r="AO5" s="36">
        <v>980</v>
      </c>
      <c r="AP5" s="36">
        <v>1323</v>
      </c>
      <c r="AQ5" s="36">
        <v>27759.780000000002</v>
      </c>
      <c r="AR5" s="36">
        <v>27739.8</v>
      </c>
      <c r="AS5" s="38">
        <v>0.15657647135163194</v>
      </c>
      <c r="AT5" s="38">
        <v>0.41794821880474986</v>
      </c>
      <c r="AU5" s="36">
        <v>53.363561643835617</v>
      </c>
      <c r="AV5" s="36">
        <v>19477.7</v>
      </c>
      <c r="AW5" s="36">
        <v>3331.7000000000007</v>
      </c>
      <c r="AX5" s="38">
        <v>0.12001896268630373</v>
      </c>
      <c r="AY5" s="38">
        <v>0.20634832156571292</v>
      </c>
      <c r="AZ5" s="36"/>
      <c r="BA5" s="36"/>
      <c r="BB5" s="36"/>
      <c r="BC5" s="36"/>
      <c r="BD5" s="38"/>
      <c r="BE5" s="38"/>
      <c r="BF5" s="36">
        <v>7250.4</v>
      </c>
      <c r="BG5" s="36">
        <v>3040.3799999999997</v>
      </c>
      <c r="BH5" s="36">
        <v>3331.7000000000007</v>
      </c>
    </row>
    <row r="6" spans="2:60" x14ac:dyDescent="0.2">
      <c r="B6" s="35">
        <v>2003</v>
      </c>
      <c r="C6" s="36">
        <v>5380</v>
      </c>
      <c r="D6" s="36"/>
      <c r="E6" s="36">
        <v>72.58</v>
      </c>
      <c r="F6" s="36">
        <v>349631664</v>
      </c>
      <c r="G6" s="36">
        <v>146.43</v>
      </c>
      <c r="H6" s="36">
        <v>106.27889399999999</v>
      </c>
      <c r="I6" s="36">
        <v>57178044.971999995</v>
      </c>
      <c r="J6" s="36">
        <v>14513750</v>
      </c>
      <c r="K6" s="36">
        <v>14513750</v>
      </c>
      <c r="L6" s="36">
        <v>0</v>
      </c>
      <c r="M6" s="36"/>
      <c r="N6" s="36"/>
      <c r="O6" s="36"/>
      <c r="P6" s="36">
        <v>6137.2690000000002</v>
      </c>
      <c r="Q6" s="36">
        <v>14519887.268999999</v>
      </c>
      <c r="R6" s="36">
        <v>24447827</v>
      </c>
      <c r="S6" s="36">
        <v>12914000</v>
      </c>
      <c r="T6" s="36">
        <v>11533827</v>
      </c>
      <c r="U6" s="37">
        <v>0.30733035632289468</v>
      </c>
      <c r="V6" s="38">
        <v>0.49935570154885589</v>
      </c>
      <c r="W6" s="36">
        <v>743227.49099999992</v>
      </c>
      <c r="X6" s="36">
        <v>893300</v>
      </c>
      <c r="Y6" s="36">
        <v>11019100</v>
      </c>
      <c r="Z6" s="35" t="s">
        <v>64</v>
      </c>
      <c r="AA6" s="35" t="s">
        <v>64</v>
      </c>
      <c r="AB6" s="35" t="s">
        <v>64</v>
      </c>
      <c r="AF6" s="36">
        <v>17032</v>
      </c>
      <c r="AG6" s="36">
        <v>7257</v>
      </c>
      <c r="AH6" s="36">
        <v>24289</v>
      </c>
      <c r="AI6" s="36">
        <v>3762.1</v>
      </c>
      <c r="AJ6" s="36">
        <v>2633.47</v>
      </c>
      <c r="AK6" s="36">
        <v>11019.1</v>
      </c>
      <c r="AL6" s="36">
        <v>9890.4699999999993</v>
      </c>
      <c r="AM6" s="36">
        <v>26922.47</v>
      </c>
      <c r="AN6" s="38">
        <v>9.7816805070262858E-2</v>
      </c>
      <c r="AO6" s="36">
        <v>1328</v>
      </c>
      <c r="AP6" s="36">
        <v>1792.8000000000002</v>
      </c>
      <c r="AQ6" s="36">
        <v>28715.27</v>
      </c>
      <c r="AR6" s="36">
        <v>28051.1</v>
      </c>
      <c r="AS6" s="38">
        <v>0.13411595267208773</v>
      </c>
      <c r="AT6" s="38">
        <v>0.39282238486191273</v>
      </c>
      <c r="AU6" s="36">
        <v>52.70301369863013</v>
      </c>
      <c r="AV6" s="36">
        <v>19236.599999999999</v>
      </c>
      <c r="AW6" s="36">
        <v>2204.5999999999985</v>
      </c>
      <c r="AX6" s="38">
        <v>7.6774482705543032E-2</v>
      </c>
      <c r="AY6" s="38">
        <v>0.12943870361672138</v>
      </c>
      <c r="AZ6" s="36">
        <v>20.123235280873093</v>
      </c>
      <c r="BA6" s="36">
        <v>8.5741145158111784</v>
      </c>
      <c r="BB6" s="36">
        <v>43.699183502608953</v>
      </c>
      <c r="BC6" s="36">
        <v>59.286778248510537</v>
      </c>
      <c r="BD6" s="38">
        <v>0.60360878499461623</v>
      </c>
      <c r="BE6" s="38">
        <v>1.5218099465061255E-3</v>
      </c>
      <c r="BF6" s="36">
        <v>7257</v>
      </c>
      <c r="BG6" s="36">
        <v>2633.47</v>
      </c>
      <c r="BH6" s="36">
        <v>2204.5999999999985</v>
      </c>
    </row>
    <row r="7" spans="2:60" x14ac:dyDescent="0.2">
      <c r="B7" s="35">
        <v>2004</v>
      </c>
      <c r="C7" s="36">
        <v>5650.65</v>
      </c>
      <c r="D7" s="36"/>
      <c r="E7" s="36">
        <v>73.899000000000001</v>
      </c>
      <c r="F7" s="36">
        <v>376017184</v>
      </c>
      <c r="G7" s="36">
        <v>144.21</v>
      </c>
      <c r="H7" s="36">
        <v>106.5697479</v>
      </c>
      <c r="I7" s="36">
        <v>60218834.597113498</v>
      </c>
      <c r="J7" s="36">
        <v>14742325</v>
      </c>
      <c r="K7" s="36">
        <v>14742325</v>
      </c>
      <c r="L7" s="36">
        <v>0</v>
      </c>
      <c r="M7" s="36"/>
      <c r="N7" s="36"/>
      <c r="O7" s="36"/>
      <c r="P7" s="36">
        <v>376.34399999999999</v>
      </c>
      <c r="Q7" s="36">
        <v>14742701.344000001</v>
      </c>
      <c r="R7" s="36">
        <v>25990877</v>
      </c>
      <c r="S7" s="36">
        <v>15764000</v>
      </c>
      <c r="T7" s="36">
        <v>10226877</v>
      </c>
      <c r="U7" s="37">
        <v>0.36507433794864902</v>
      </c>
      <c r="V7" s="38">
        <v>0.49189460594482881</v>
      </c>
      <c r="W7" s="36">
        <v>2371358.8630000004</v>
      </c>
      <c r="X7" s="36">
        <v>1005000</v>
      </c>
      <c r="Y7" s="36">
        <v>12286000</v>
      </c>
      <c r="Z7" s="35" t="s">
        <v>64</v>
      </c>
      <c r="AA7" s="35" t="s">
        <v>64</v>
      </c>
      <c r="AB7" s="35" t="s">
        <v>64</v>
      </c>
      <c r="AF7" s="36">
        <v>17611</v>
      </c>
      <c r="AG7" s="36">
        <v>7451</v>
      </c>
      <c r="AH7" s="36">
        <v>25062</v>
      </c>
      <c r="AI7" s="36">
        <v>4835</v>
      </c>
      <c r="AJ7" s="36">
        <v>3384.5</v>
      </c>
      <c r="AK7" s="36">
        <v>12286</v>
      </c>
      <c r="AL7" s="36">
        <v>10835.5</v>
      </c>
      <c r="AM7" s="36">
        <v>28446.5</v>
      </c>
      <c r="AN7" s="38">
        <v>0.11897773012497144</v>
      </c>
      <c r="AO7" s="36">
        <v>1580</v>
      </c>
      <c r="AP7" s="36">
        <v>2133</v>
      </c>
      <c r="AQ7" s="36">
        <v>30579.5</v>
      </c>
      <c r="AR7" s="36">
        <v>29897</v>
      </c>
      <c r="AS7" s="38">
        <v>0.16172191189751481</v>
      </c>
      <c r="AT7" s="38">
        <v>0.41094424189718032</v>
      </c>
      <c r="AU7" s="36">
        <v>53.852054794520548</v>
      </c>
      <c r="AV7" s="36">
        <v>19656</v>
      </c>
      <c r="AW7" s="36">
        <v>2045</v>
      </c>
      <c r="AX7" s="38">
        <v>6.6874867149560979E-2</v>
      </c>
      <c r="AY7" s="38">
        <v>0.11612060643915735</v>
      </c>
      <c r="AZ7" s="36">
        <v>198.75924543613482</v>
      </c>
      <c r="BA7" s="36">
        <v>84.092620393199738</v>
      </c>
      <c r="BB7" s="36">
        <v>420.59551484733834</v>
      </c>
      <c r="BC7" s="36">
        <v>577.26872622247129</v>
      </c>
      <c r="BD7" s="38">
        <v>0.59790614962949096</v>
      </c>
      <c r="BE7" s="38">
        <v>1.3754165857758903E-2</v>
      </c>
      <c r="BF7" s="36">
        <v>7451</v>
      </c>
      <c r="BG7" s="36">
        <v>3384.5</v>
      </c>
      <c r="BH7" s="36">
        <v>2045</v>
      </c>
    </row>
    <row r="8" spans="2:60" x14ac:dyDescent="0.2">
      <c r="B8" s="35">
        <v>2005</v>
      </c>
      <c r="C8" s="36">
        <v>5840</v>
      </c>
      <c r="D8" s="36"/>
      <c r="E8" s="36">
        <v>73.87</v>
      </c>
      <c r="F8" s="36">
        <v>384414849</v>
      </c>
      <c r="G8" s="36">
        <v>145.31</v>
      </c>
      <c r="H8" s="36">
        <v>107.34049700000001</v>
      </c>
      <c r="I8" s="36">
        <v>62686850.248000011</v>
      </c>
      <c r="J8" s="36">
        <v>16170217</v>
      </c>
      <c r="K8" s="36">
        <v>16170217</v>
      </c>
      <c r="L8" s="36">
        <v>0</v>
      </c>
      <c r="M8" s="36"/>
      <c r="N8" s="36"/>
      <c r="O8" s="36"/>
      <c r="P8" s="36">
        <v>226.523</v>
      </c>
      <c r="Q8" s="36">
        <v>16170443.523</v>
      </c>
      <c r="R8" s="36">
        <v>26235527</v>
      </c>
      <c r="S8" s="36">
        <v>18147000</v>
      </c>
      <c r="T8" s="36">
        <v>8088527</v>
      </c>
      <c r="U8" s="37">
        <v>0.39653532327586205</v>
      </c>
      <c r="V8" s="38">
        <v>0.49581676584633239</v>
      </c>
      <c r="W8" s="36">
        <v>2592292.986</v>
      </c>
      <c r="X8" s="36">
        <v>695492</v>
      </c>
      <c r="Y8" s="36">
        <v>13293980</v>
      </c>
      <c r="Z8" s="35">
        <v>8</v>
      </c>
      <c r="AA8" s="35" t="s">
        <v>64</v>
      </c>
      <c r="AB8" s="35">
        <v>0</v>
      </c>
      <c r="AF8" s="36">
        <v>17656.347971999996</v>
      </c>
      <c r="AG8" s="36">
        <v>7637.6790000000001</v>
      </c>
      <c r="AH8" s="36">
        <v>25294.026971999996</v>
      </c>
      <c r="AI8" s="36">
        <v>5656.3010000000004</v>
      </c>
      <c r="AJ8" s="36">
        <v>3959.4106999999999</v>
      </c>
      <c r="AK8" s="36">
        <v>13293.98</v>
      </c>
      <c r="AL8" s="36">
        <v>11597.0897</v>
      </c>
      <c r="AM8" s="36">
        <v>29253.437671999996</v>
      </c>
      <c r="AN8" s="38">
        <v>0.13534856123216452</v>
      </c>
      <c r="AO8" s="36">
        <v>1944.6383884022994</v>
      </c>
      <c r="AP8" s="36">
        <v>2625.2618243431043</v>
      </c>
      <c r="AQ8" s="36">
        <v>31878.699496343099</v>
      </c>
      <c r="AR8" s="36">
        <v>30950.327971999995</v>
      </c>
      <c r="AS8" s="38">
        <v>0.18275415385313906</v>
      </c>
      <c r="AT8" s="38">
        <v>0.42952630460093144</v>
      </c>
      <c r="AU8" s="36">
        <v>55.967287671232882</v>
      </c>
      <c r="AV8" s="36">
        <v>20428.060000000001</v>
      </c>
      <c r="AW8" s="36">
        <v>2771.7120280000054</v>
      </c>
      <c r="AX8" s="38">
        <v>8.6945580333914085E-2</v>
      </c>
      <c r="AY8" s="38">
        <v>0.15698104910457561</v>
      </c>
      <c r="AZ8" s="36">
        <v>588.54558869895004</v>
      </c>
      <c r="BA8" s="36">
        <v>254.58958389793398</v>
      </c>
      <c r="BB8" s="36">
        <v>1675.7925875363558</v>
      </c>
      <c r="BC8" s="36">
        <v>2016.189983872333</v>
      </c>
      <c r="BD8" s="38">
        <v>0.66528012992627994</v>
      </c>
      <c r="BE8" s="38">
        <v>5.2567783943902449E-2</v>
      </c>
      <c r="BF8" s="36">
        <v>7637.6790000000001</v>
      </c>
      <c r="BG8" s="36">
        <v>3959.4106999999999</v>
      </c>
      <c r="BH8" s="36">
        <v>2771.7120280000054</v>
      </c>
    </row>
    <row r="9" spans="2:60" x14ac:dyDescent="0.2">
      <c r="B9" s="35">
        <v>2006</v>
      </c>
      <c r="C9" s="36">
        <v>6163.2</v>
      </c>
      <c r="D9" s="36"/>
      <c r="E9" s="36">
        <v>77.037999999999997</v>
      </c>
      <c r="F9" s="36">
        <v>428928327</v>
      </c>
      <c r="G9" s="36">
        <v>149.47</v>
      </c>
      <c r="H9" s="36">
        <v>115.14869859999999</v>
      </c>
      <c r="I9" s="36">
        <v>70968445.921151996</v>
      </c>
      <c r="J9" s="36">
        <v>19231900</v>
      </c>
      <c r="K9" s="36">
        <v>19231900</v>
      </c>
      <c r="L9" s="36">
        <v>0</v>
      </c>
      <c r="M9" s="36"/>
      <c r="N9" s="36"/>
      <c r="O9" s="36"/>
      <c r="P9" s="36">
        <v>95.96</v>
      </c>
      <c r="Q9" s="36">
        <v>19231995.960000001</v>
      </c>
      <c r="R9" s="36">
        <v>30899979</v>
      </c>
      <c r="S9" s="36">
        <v>18870000</v>
      </c>
      <c r="T9" s="36">
        <v>12029979</v>
      </c>
      <c r="U9" s="37">
        <v>0.40354122071159965</v>
      </c>
      <c r="V9" s="38">
        <v>0.48729501393292679</v>
      </c>
      <c r="W9" s="36">
        <v>3428862.4890000001</v>
      </c>
      <c r="X9" s="36">
        <v>1140000</v>
      </c>
      <c r="Y9" s="36">
        <v>12294728</v>
      </c>
      <c r="Z9" s="35">
        <v>24</v>
      </c>
      <c r="AA9" s="35" t="s">
        <v>64</v>
      </c>
      <c r="AB9" s="35">
        <v>0</v>
      </c>
      <c r="AF9" s="36">
        <v>18753</v>
      </c>
      <c r="AG9" s="36">
        <v>5200.0820000000003</v>
      </c>
      <c r="AH9" s="36">
        <v>23953.082000000002</v>
      </c>
      <c r="AI9" s="36">
        <v>7094.6459999999997</v>
      </c>
      <c r="AJ9" s="36">
        <v>4966.2521999999999</v>
      </c>
      <c r="AK9" s="36">
        <v>12294.727999999999</v>
      </c>
      <c r="AL9" s="36">
        <v>10166.334200000001</v>
      </c>
      <c r="AM9" s="36">
        <v>28919.334200000001</v>
      </c>
      <c r="AN9" s="38">
        <v>0.17172775021909045</v>
      </c>
      <c r="AO9" s="36">
        <v>2306.6</v>
      </c>
      <c r="AP9" s="36">
        <v>3113.9100000000003</v>
      </c>
      <c r="AQ9" s="36">
        <v>32033.244200000001</v>
      </c>
      <c r="AR9" s="36">
        <v>31047.727999999999</v>
      </c>
      <c r="AS9" s="38">
        <v>0.22850773492991178</v>
      </c>
      <c r="AT9" s="38">
        <v>0.3959944508660988</v>
      </c>
      <c r="AU9" s="36">
        <v>58.601999999999997</v>
      </c>
      <c r="AV9" s="36">
        <v>21389.73</v>
      </c>
      <c r="AW9" s="36">
        <v>2636.7299999999996</v>
      </c>
      <c r="AX9" s="38">
        <v>8.2312299795098479E-2</v>
      </c>
      <c r="AY9" s="38">
        <v>0.14060310350343944</v>
      </c>
      <c r="AZ9" s="36">
        <v>848.58597694725404</v>
      </c>
      <c r="BA9" s="36">
        <v>235.3072395977087</v>
      </c>
      <c r="BB9" s="36">
        <v>4166.10649102755</v>
      </c>
      <c r="BC9" s="36">
        <v>4000.1677602642476</v>
      </c>
      <c r="BD9" s="38">
        <v>0.79354413772984123</v>
      </c>
      <c r="BE9" s="38">
        <v>0.1300557154004261</v>
      </c>
      <c r="BF9" s="36">
        <v>5200.0820000000003</v>
      </c>
      <c r="BG9" s="36">
        <v>4966.2521999999999</v>
      </c>
      <c r="BH9" s="36">
        <v>2636.7299999999996</v>
      </c>
    </row>
    <row r="10" spans="2:60" x14ac:dyDescent="0.2">
      <c r="B10" s="35">
        <v>2007</v>
      </c>
      <c r="C10" s="36">
        <v>6323.0030000000006</v>
      </c>
      <c r="D10" s="36"/>
      <c r="E10" s="36">
        <v>79.012</v>
      </c>
      <c r="F10" s="36">
        <v>495671096</v>
      </c>
      <c r="G10" s="36">
        <v>146.27000000000001</v>
      </c>
      <c r="H10" s="36">
        <v>115.57085240000001</v>
      </c>
      <c r="I10" s="36">
        <v>73075484.643775731</v>
      </c>
      <c r="J10" s="36">
        <v>22778662</v>
      </c>
      <c r="K10" s="36">
        <v>22778662</v>
      </c>
      <c r="L10" s="36">
        <v>0</v>
      </c>
      <c r="M10" s="36"/>
      <c r="N10" s="36"/>
      <c r="O10" s="36"/>
      <c r="P10" s="36">
        <v>4107.8679999999995</v>
      </c>
      <c r="Q10" s="36">
        <v>22782769.868000001</v>
      </c>
      <c r="R10" s="36">
        <v>32469657</v>
      </c>
      <c r="S10" s="36">
        <v>19344000</v>
      </c>
      <c r="T10" s="36">
        <v>13125657</v>
      </c>
      <c r="U10" s="37">
        <v>0.40964880502116002</v>
      </c>
      <c r="V10" s="38">
        <v>0.53792743611726734</v>
      </c>
      <c r="W10" s="36">
        <v>3532667.2579999999</v>
      </c>
      <c r="X10" s="36">
        <v>682902.61199999962</v>
      </c>
      <c r="Y10" s="36">
        <v>16593019</v>
      </c>
      <c r="Z10" s="35">
        <v>26</v>
      </c>
      <c r="AA10" s="35" t="s">
        <v>64</v>
      </c>
      <c r="AB10" s="35">
        <v>0</v>
      </c>
      <c r="AF10" s="36">
        <v>18554</v>
      </c>
      <c r="AG10" s="36">
        <v>6227.02</v>
      </c>
      <c r="AH10" s="36">
        <v>24781.02</v>
      </c>
      <c r="AI10" s="36">
        <v>10365.999</v>
      </c>
      <c r="AJ10" s="36">
        <v>7256.1992999999993</v>
      </c>
      <c r="AK10" s="36">
        <v>16593.019</v>
      </c>
      <c r="AL10" s="36">
        <v>13483.219300000001</v>
      </c>
      <c r="AM10" s="36">
        <v>32037.219300000001</v>
      </c>
      <c r="AN10" s="38">
        <v>0.22649279364891695</v>
      </c>
      <c r="AO10" s="36">
        <v>2559</v>
      </c>
      <c r="AP10" s="36">
        <v>3454.65</v>
      </c>
      <c r="AQ10" s="36">
        <v>35491.869299999998</v>
      </c>
      <c r="AR10" s="36">
        <v>35147.019</v>
      </c>
      <c r="AS10" s="38">
        <v>0.29493252329593017</v>
      </c>
      <c r="AT10" s="38">
        <v>0.47210316755455134</v>
      </c>
      <c r="AU10" s="36">
        <v>60.832287671232876</v>
      </c>
      <c r="AV10" s="36">
        <v>22203.785</v>
      </c>
      <c r="AW10" s="36">
        <v>3649.7849999999999</v>
      </c>
      <c r="AX10" s="38">
        <v>0.10283439762357065</v>
      </c>
      <c r="AY10" s="38">
        <v>0.19671149078365852</v>
      </c>
      <c r="AZ10" s="36">
        <v>2407.0623262631716</v>
      </c>
      <c r="BA10" s="36">
        <v>807.8487251744798</v>
      </c>
      <c r="BB10" s="36">
        <v>7702.6731354366857</v>
      </c>
      <c r="BC10" s="36">
        <v>8606.7822462433323</v>
      </c>
      <c r="BD10" s="38">
        <v>0.70552908075554133</v>
      </c>
      <c r="BE10" s="38">
        <v>0.21702641442547763</v>
      </c>
      <c r="BF10" s="36">
        <v>6227.02</v>
      </c>
      <c r="BG10" s="36">
        <v>7256.1992999999993</v>
      </c>
      <c r="BH10" s="36">
        <v>3649.7849999999999</v>
      </c>
    </row>
    <row r="11" spans="2:60" x14ac:dyDescent="0.2">
      <c r="B11" s="35">
        <v>2008</v>
      </c>
      <c r="C11" s="36">
        <v>7057.8</v>
      </c>
      <c r="D11" s="36"/>
      <c r="E11" s="36">
        <v>80.965000000000003</v>
      </c>
      <c r="F11" s="36">
        <v>553640852</v>
      </c>
      <c r="G11" s="36">
        <v>142.01</v>
      </c>
      <c r="H11" s="36">
        <v>114.9783965</v>
      </c>
      <c r="I11" s="36">
        <v>81149452.681769997</v>
      </c>
      <c r="J11" s="36">
        <v>27210007</v>
      </c>
      <c r="K11" s="36">
        <v>27210007</v>
      </c>
      <c r="L11" s="36">
        <v>0</v>
      </c>
      <c r="M11" s="36"/>
      <c r="N11" s="36"/>
      <c r="O11" s="36"/>
      <c r="P11" s="36">
        <v>466.553</v>
      </c>
      <c r="Q11" s="36">
        <v>27210473.552999999</v>
      </c>
      <c r="R11" s="36">
        <v>31351954</v>
      </c>
      <c r="S11" s="36">
        <v>19472000</v>
      </c>
      <c r="T11" s="36">
        <v>11879954</v>
      </c>
      <c r="U11" s="37">
        <v>0.41033647805305673</v>
      </c>
      <c r="V11" s="38">
        <v>0.58752093506160041</v>
      </c>
      <c r="W11" s="36">
        <v>5123992.8950000005</v>
      </c>
      <c r="X11" s="36">
        <v>1521500</v>
      </c>
      <c r="Y11" s="36">
        <v>21282600</v>
      </c>
      <c r="Z11" s="35">
        <v>34</v>
      </c>
      <c r="AA11" s="35" t="s">
        <v>64</v>
      </c>
      <c r="AB11" s="35">
        <v>-4</v>
      </c>
      <c r="AC11" s="35">
        <v>1</v>
      </c>
      <c r="AE11" s="35">
        <v>1</v>
      </c>
      <c r="AF11" s="36">
        <v>18881.099999999999</v>
      </c>
      <c r="AG11" s="36">
        <v>6615.9</v>
      </c>
      <c r="AH11" s="36">
        <v>25497</v>
      </c>
      <c r="AI11" s="36">
        <v>14666.7</v>
      </c>
      <c r="AJ11" s="36">
        <v>10266.69</v>
      </c>
      <c r="AK11" s="36">
        <v>21282.6</v>
      </c>
      <c r="AL11" s="36">
        <v>16882.59</v>
      </c>
      <c r="AM11" s="36">
        <v>35763.69</v>
      </c>
      <c r="AN11" s="38">
        <v>0.28707021003705152</v>
      </c>
      <c r="AO11" s="36">
        <v>2452.6433905332642</v>
      </c>
      <c r="AP11" s="36">
        <v>3311.0685772199067</v>
      </c>
      <c r="AQ11" s="36">
        <v>39074.758577219909</v>
      </c>
      <c r="AR11" s="36">
        <v>40163.699999999997</v>
      </c>
      <c r="AS11" s="38">
        <v>0.36517302937727353</v>
      </c>
      <c r="AT11" s="38">
        <v>0.52989639898714513</v>
      </c>
      <c r="AU11" s="36">
        <v>59.224788413698633</v>
      </c>
      <c r="AV11" s="36">
        <v>21617.047771000001</v>
      </c>
      <c r="AW11" s="36">
        <v>2735.9477710000028</v>
      </c>
      <c r="AX11" s="38">
        <v>7.0018289827516067E-2</v>
      </c>
      <c r="AY11" s="38">
        <v>0.1449040453681196</v>
      </c>
      <c r="AZ11" s="36">
        <v>3671.8575101624074</v>
      </c>
      <c r="BA11" s="36">
        <v>1286.6115905049744</v>
      </c>
      <c r="BB11" s="36">
        <v>12327.187294314645</v>
      </c>
      <c r="BC11" s="36">
        <v>13587.500206687633</v>
      </c>
      <c r="BD11" s="38">
        <v>0.7131454549734767</v>
      </c>
      <c r="BE11" s="38">
        <v>0.31547699187836414</v>
      </c>
      <c r="BF11" s="36">
        <v>6615.9</v>
      </c>
      <c r="BG11" s="36">
        <v>10266.69</v>
      </c>
      <c r="BH11" s="36">
        <v>2735.9477710000028</v>
      </c>
    </row>
    <row r="12" spans="2:60" x14ac:dyDescent="0.2">
      <c r="B12" s="35">
        <v>2009</v>
      </c>
      <c r="C12" s="36">
        <v>7409.6</v>
      </c>
      <c r="D12" s="36"/>
      <c r="E12" s="36">
        <v>81.584999999999994</v>
      </c>
      <c r="F12" s="36">
        <v>622523338</v>
      </c>
      <c r="G12" s="36">
        <v>129.86000000000001</v>
      </c>
      <c r="H12" s="36">
        <v>105.946281</v>
      </c>
      <c r="I12" s="36">
        <v>78501956.369760007</v>
      </c>
      <c r="J12" s="36">
        <v>26104824</v>
      </c>
      <c r="K12" s="36">
        <v>26104824</v>
      </c>
      <c r="L12" s="36">
        <v>0</v>
      </c>
      <c r="M12" s="36"/>
      <c r="N12" s="36"/>
      <c r="O12" s="36"/>
      <c r="P12" s="36">
        <v>4407.8770000000004</v>
      </c>
      <c r="Q12" s="36">
        <v>26109231.877</v>
      </c>
      <c r="R12" s="36">
        <v>33934053</v>
      </c>
      <c r="S12" s="36">
        <v>24294000</v>
      </c>
      <c r="T12" s="36">
        <v>9640053</v>
      </c>
      <c r="U12" s="37">
        <v>0.50048204603580559</v>
      </c>
      <c r="V12" s="38">
        <v>0.55731523536509842</v>
      </c>
      <c r="W12" s="36">
        <v>3296464.8680000002</v>
      </c>
      <c r="X12" s="36">
        <v>1445424.9999999998</v>
      </c>
      <c r="Y12" s="36">
        <v>22823220.608750008</v>
      </c>
      <c r="Z12" s="35">
        <v>21</v>
      </c>
      <c r="AA12" s="35" t="s">
        <v>64</v>
      </c>
      <c r="AB12" s="35">
        <v>-5</v>
      </c>
      <c r="AE12" s="35">
        <v>0</v>
      </c>
      <c r="AF12" s="36">
        <v>19057</v>
      </c>
      <c r="AG12" s="36">
        <v>6352.2724367500005</v>
      </c>
      <c r="AH12" s="36">
        <v>25409.272436750001</v>
      </c>
      <c r="AI12" s="36">
        <v>16470.948172000008</v>
      </c>
      <c r="AJ12" s="36">
        <v>11529.663720400005</v>
      </c>
      <c r="AK12" s="36">
        <v>22823.220608750009</v>
      </c>
      <c r="AL12" s="36">
        <v>17881.936157150005</v>
      </c>
      <c r="AM12" s="36">
        <v>36938.936157150005</v>
      </c>
      <c r="AN12" s="38">
        <v>0.31212766040010309</v>
      </c>
      <c r="AO12" s="36">
        <v>2106.0499999999997</v>
      </c>
      <c r="AP12" s="36">
        <v>2843.1675</v>
      </c>
      <c r="AQ12" s="36">
        <v>39782.103657150008</v>
      </c>
      <c r="AR12" s="36">
        <v>41880.220608750009</v>
      </c>
      <c r="AS12" s="38">
        <v>0.39328704416038207</v>
      </c>
      <c r="AT12" s="38">
        <v>0.54496419257117201</v>
      </c>
      <c r="AU12" s="36">
        <v>59.409315068493157</v>
      </c>
      <c r="AV12" s="36">
        <v>21684.400000000001</v>
      </c>
      <c r="AW12" s="36">
        <v>2627.4000000000015</v>
      </c>
      <c r="AX12" s="38">
        <v>6.6044772861773501E-2</v>
      </c>
      <c r="AY12" s="38">
        <v>0.1378705987301255</v>
      </c>
      <c r="AZ12" s="36">
        <v>5464.6020738892648</v>
      </c>
      <c r="BA12" s="36">
        <v>1821.5165625110806</v>
      </c>
      <c r="BB12" s="36">
        <v>14604.466470789133</v>
      </c>
      <c r="BC12" s="36">
        <v>17509.24516595274</v>
      </c>
      <c r="BD12" s="38">
        <v>0.66715742860580818</v>
      </c>
      <c r="BE12" s="38">
        <v>0.36711146792671645</v>
      </c>
      <c r="BF12" s="36">
        <v>6352.2724367500005</v>
      </c>
      <c r="BG12" s="36">
        <v>11529.663720400005</v>
      </c>
      <c r="BH12" s="36">
        <v>2627.4000000000015</v>
      </c>
    </row>
    <row r="13" spans="2:60" x14ac:dyDescent="0.2">
      <c r="B13" s="35">
        <v>2010</v>
      </c>
      <c r="C13" s="36">
        <v>8055.9999999999991</v>
      </c>
      <c r="D13" s="36"/>
      <c r="E13" s="36">
        <v>77.445999999999998</v>
      </c>
      <c r="F13" s="36">
        <v>631548487</v>
      </c>
      <c r="G13" s="36">
        <v>139</v>
      </c>
      <c r="H13" s="36">
        <v>107.64994</v>
      </c>
      <c r="I13" s="36">
        <v>86722791.66399999</v>
      </c>
      <c r="J13" s="36">
        <v>27967044</v>
      </c>
      <c r="K13" s="36">
        <v>27967044</v>
      </c>
      <c r="L13" s="36">
        <v>0</v>
      </c>
      <c r="M13" s="36"/>
      <c r="N13" s="36"/>
      <c r="O13" s="36"/>
      <c r="P13" s="36">
        <v>75569.119000000006</v>
      </c>
      <c r="Q13" s="36">
        <v>28042613.118999999</v>
      </c>
      <c r="R13" s="36">
        <v>37904712</v>
      </c>
      <c r="S13" s="36">
        <v>27999821</v>
      </c>
      <c r="T13" s="36">
        <v>9904891</v>
      </c>
      <c r="U13" s="37">
        <v>0.51658993004927922</v>
      </c>
      <c r="V13" s="38">
        <v>0.53973312206696</v>
      </c>
      <c r="W13" s="36">
        <v>1900164.5999999999</v>
      </c>
      <c r="X13" s="36">
        <v>1138282.0000000002</v>
      </c>
      <c r="Y13" s="36">
        <v>23259964</v>
      </c>
      <c r="Z13" s="35">
        <v>13</v>
      </c>
      <c r="AA13" s="35" t="s">
        <v>64</v>
      </c>
      <c r="AB13" s="35">
        <v>-5</v>
      </c>
      <c r="AE13" s="35">
        <v>0</v>
      </c>
      <c r="AF13" s="36">
        <v>22759.590841224199</v>
      </c>
      <c r="AG13" s="36">
        <v>7096.9639999999999</v>
      </c>
      <c r="AH13" s="36">
        <v>29856.554841224199</v>
      </c>
      <c r="AI13" s="36">
        <v>16163</v>
      </c>
      <c r="AJ13" s="36">
        <v>11314.099999999999</v>
      </c>
      <c r="AK13" s="36">
        <v>23259.964</v>
      </c>
      <c r="AL13" s="36">
        <v>18411.063999999998</v>
      </c>
      <c r="AM13" s="36">
        <v>41170.654841224197</v>
      </c>
      <c r="AN13" s="38">
        <v>0.27480981402003801</v>
      </c>
      <c r="AO13" s="36">
        <v>2007.5961547326119</v>
      </c>
      <c r="AP13" s="36">
        <v>2710.2548088890262</v>
      </c>
      <c r="AQ13" s="36">
        <v>43880.909650113223</v>
      </c>
      <c r="AR13" s="36">
        <v>46019.554841224199</v>
      </c>
      <c r="AS13" s="38">
        <v>0.3512202596432164</v>
      </c>
      <c r="AT13" s="38">
        <v>0.50543652758595969</v>
      </c>
      <c r="AU13" s="36">
        <v>63.44481242739726</v>
      </c>
      <c r="AV13" s="36">
        <v>23157.356535999999</v>
      </c>
      <c r="AW13" s="36">
        <v>397.76569477580051</v>
      </c>
      <c r="AX13" s="38">
        <v>9.0646638355359205E-3</v>
      </c>
      <c r="AY13" s="38">
        <v>1.74768385578941E-2</v>
      </c>
      <c r="AZ13" s="36">
        <v>9717.4327541057937</v>
      </c>
      <c r="BA13" s="36">
        <v>3030.119078564252</v>
      </c>
      <c r="BB13" s="36">
        <v>14565.677404744007</v>
      </c>
      <c r="BC13" s="36">
        <v>22943.52601599085</v>
      </c>
      <c r="BD13" s="38">
        <v>0.53328287468812852</v>
      </c>
      <c r="BE13" s="38">
        <v>0.33193654190134647</v>
      </c>
      <c r="BF13" s="36">
        <v>7096.9639999999999</v>
      </c>
      <c r="BG13" s="36">
        <v>11314.099999999999</v>
      </c>
      <c r="BH13" s="36">
        <v>397.76569477580051</v>
      </c>
    </row>
    <row r="14" spans="2:60" x14ac:dyDescent="0.2">
      <c r="B14" s="35">
        <v>2011</v>
      </c>
      <c r="C14" s="36">
        <v>8356.1</v>
      </c>
      <c r="D14" s="36"/>
      <c r="E14" s="36">
        <v>67.06</v>
      </c>
      <c r="F14" s="36">
        <v>565775012</v>
      </c>
      <c r="G14" s="36">
        <v>136.38</v>
      </c>
      <c r="H14" s="36">
        <v>91.456428000000002</v>
      </c>
      <c r="I14" s="36">
        <v>76421905.801080003</v>
      </c>
      <c r="J14" s="36">
        <v>22892504</v>
      </c>
      <c r="K14" s="36">
        <v>22892504</v>
      </c>
      <c r="L14" s="36">
        <v>0</v>
      </c>
      <c r="M14" s="36"/>
      <c r="N14" s="36"/>
      <c r="O14" s="36"/>
      <c r="P14" s="36">
        <v>1136980.2509999999</v>
      </c>
      <c r="Q14" s="36">
        <v>24029484.250999998</v>
      </c>
      <c r="R14" s="36">
        <v>36338619</v>
      </c>
      <c r="S14" s="36">
        <v>25359150</v>
      </c>
      <c r="T14" s="36">
        <v>10979469</v>
      </c>
      <c r="U14" s="37">
        <v>0.47191227645756184</v>
      </c>
      <c r="V14" s="38">
        <v>0.50610974856219215</v>
      </c>
      <c r="W14" s="36">
        <v>1964016.8119999999</v>
      </c>
      <c r="X14" s="36">
        <v>1059333</v>
      </c>
      <c r="Y14" s="36">
        <v>20651663</v>
      </c>
      <c r="Z14" s="35">
        <v>5</v>
      </c>
      <c r="AA14" s="35" t="s">
        <v>64</v>
      </c>
      <c r="AB14" s="35">
        <v>-19</v>
      </c>
      <c r="AC14" s="35">
        <v>1</v>
      </c>
      <c r="AE14" s="35">
        <v>1</v>
      </c>
      <c r="AF14" s="36">
        <v>27062.0824674375</v>
      </c>
      <c r="AG14" s="36">
        <v>8435.3719999999994</v>
      </c>
      <c r="AH14" s="36">
        <v>35497.454467437499</v>
      </c>
      <c r="AI14" s="36">
        <v>12216.290999999999</v>
      </c>
      <c r="AJ14" s="36">
        <v>8551.4036999999989</v>
      </c>
      <c r="AK14" s="36">
        <v>20651.663</v>
      </c>
      <c r="AL14" s="36">
        <v>16986.775699999998</v>
      </c>
      <c r="AM14" s="36">
        <v>44048.858167437502</v>
      </c>
      <c r="AN14" s="38">
        <v>0.19413451462225426</v>
      </c>
      <c r="AO14" s="36">
        <v>1972</v>
      </c>
      <c r="AP14" s="36">
        <v>2662.2000000000003</v>
      </c>
      <c r="AQ14" s="36">
        <v>46711.058167437499</v>
      </c>
      <c r="AR14" s="36">
        <v>47713.745467437504</v>
      </c>
      <c r="AS14" s="38">
        <v>0.25603294984119557</v>
      </c>
      <c r="AT14" s="38">
        <v>0.43282418509973897</v>
      </c>
      <c r="AU14" s="36">
        <v>67.610958904109594</v>
      </c>
      <c r="AV14" s="36">
        <v>24678</v>
      </c>
      <c r="AW14" s="36">
        <v>-2384.0824674374999</v>
      </c>
      <c r="AX14" s="38">
        <v>-5.1038930843563188E-2</v>
      </c>
      <c r="AY14" s="38">
        <v>-8.80967852457826E-2</v>
      </c>
      <c r="AZ14" s="36">
        <v>15091.751407966281</v>
      </c>
      <c r="BA14" s="36">
        <v>4704.1663334999721</v>
      </c>
      <c r="BB14" s="36">
        <v>10910.252061764948</v>
      </c>
      <c r="BC14" s="36">
        <v>27433.094184701717</v>
      </c>
      <c r="BD14" s="38">
        <v>0.35531139610310053</v>
      </c>
      <c r="BE14" s="38">
        <v>0.23356893399110656</v>
      </c>
      <c r="BF14" s="36">
        <v>8435.3719999999994</v>
      </c>
      <c r="BG14" s="36">
        <v>8551.4036999999989</v>
      </c>
      <c r="BH14" s="36">
        <v>-2384.0824674374999</v>
      </c>
    </row>
    <row r="15" spans="2:60" x14ac:dyDescent="0.2">
      <c r="B15" s="35">
        <v>2012</v>
      </c>
      <c r="C15" s="36">
        <v>8485</v>
      </c>
      <c r="D15" s="36"/>
      <c r="E15" s="36">
        <v>69.406999999999996</v>
      </c>
      <c r="F15" s="36">
        <v>596291378</v>
      </c>
      <c r="G15" s="36">
        <v>136.29</v>
      </c>
      <c r="H15" s="36">
        <v>94.594800299999989</v>
      </c>
      <c r="I15" s="36">
        <v>80263688.054549992</v>
      </c>
      <c r="J15" s="36">
        <v>23644680</v>
      </c>
      <c r="K15" s="36">
        <v>23644680</v>
      </c>
      <c r="L15" s="36">
        <v>0</v>
      </c>
      <c r="M15" s="36"/>
      <c r="N15" s="36"/>
      <c r="O15" s="36"/>
      <c r="P15" s="36">
        <v>553885.98600000003</v>
      </c>
      <c r="Q15" s="36">
        <v>24198565.986000001</v>
      </c>
      <c r="R15" s="36">
        <v>38608050</v>
      </c>
      <c r="S15" s="36">
        <v>24342295</v>
      </c>
      <c r="T15" s="36">
        <v>14265755</v>
      </c>
      <c r="U15" s="37">
        <v>0.43154783980711614</v>
      </c>
      <c r="V15" s="38">
        <v>0.499</v>
      </c>
      <c r="W15" s="36">
        <v>3050372.977</v>
      </c>
      <c r="X15" s="36">
        <v>1178913</v>
      </c>
      <c r="Y15" s="36">
        <v>19058727</v>
      </c>
      <c r="Z15" s="35">
        <v>2</v>
      </c>
      <c r="AA15" s="35">
        <v>2</v>
      </c>
      <c r="AB15" s="35">
        <v>-20</v>
      </c>
      <c r="AE15" s="35">
        <v>0</v>
      </c>
      <c r="AF15" s="36">
        <v>31758.171780000001</v>
      </c>
      <c r="AG15" s="36">
        <v>7759.4449999999997</v>
      </c>
      <c r="AH15" s="36">
        <v>39517.616779999997</v>
      </c>
      <c r="AI15" s="36">
        <v>11299.281999999999</v>
      </c>
      <c r="AJ15" s="36">
        <v>7909.4973999999993</v>
      </c>
      <c r="AK15" s="36">
        <v>19058.726999999999</v>
      </c>
      <c r="AL15" s="36">
        <v>15668.9424</v>
      </c>
      <c r="AM15" s="36">
        <v>47427.114179999997</v>
      </c>
      <c r="AN15" s="38">
        <v>0.16677163552437757</v>
      </c>
      <c r="AO15" s="36">
        <v>1941.8</v>
      </c>
      <c r="AP15" s="36">
        <v>2621.4300000000003</v>
      </c>
      <c r="AQ15" s="36">
        <v>50048.544179999997</v>
      </c>
      <c r="AR15" s="36">
        <v>50816.898780000003</v>
      </c>
      <c r="AS15" s="38">
        <v>0.22235284464952543</v>
      </c>
      <c r="AT15" s="38">
        <v>0.37504703076254897</v>
      </c>
      <c r="AU15" s="36">
        <v>73.599473108592107</v>
      </c>
      <c r="AV15" s="36">
        <v>26863.807684636118</v>
      </c>
      <c r="AW15" s="36">
        <v>-4894.3640953638824</v>
      </c>
      <c r="AX15" s="38">
        <v>-9.7792336931145529E-2</v>
      </c>
      <c r="AY15" s="38">
        <v>-0.15411353428241586</v>
      </c>
      <c r="AZ15" s="36">
        <v>19970.464081266222</v>
      </c>
      <c r="BA15" s="36">
        <v>4879.3651831258148</v>
      </c>
      <c r="BB15" s="36">
        <v>10204.753578226162</v>
      </c>
      <c r="BC15" s="36">
        <v>31993.156769150348</v>
      </c>
      <c r="BD15" s="38">
        <v>0.29111039843325598</v>
      </c>
      <c r="BE15" s="38">
        <v>0.20389711120316872</v>
      </c>
      <c r="BF15" s="36">
        <v>7759.4449999999997</v>
      </c>
      <c r="BG15" s="36">
        <v>7909.4973999999993</v>
      </c>
      <c r="BH15" s="36">
        <v>-4894.3640953638824</v>
      </c>
    </row>
    <row r="16" spans="2:60" x14ac:dyDescent="0.2">
      <c r="B16" s="35">
        <v>2013</v>
      </c>
      <c r="C16" s="36">
        <v>8811.43</v>
      </c>
      <c r="D16" s="36"/>
      <c r="E16" s="36">
        <v>74.769000000000005</v>
      </c>
      <c r="F16" s="36">
        <v>650505142</v>
      </c>
      <c r="G16" s="36">
        <v>134.44999999999999</v>
      </c>
      <c r="H16" s="36">
        <v>100.5269205</v>
      </c>
      <c r="I16" s="36">
        <v>88578592.310131505</v>
      </c>
      <c r="J16" s="36">
        <v>27708516</v>
      </c>
      <c r="K16" s="36">
        <v>27708516</v>
      </c>
      <c r="L16" s="36">
        <v>0</v>
      </c>
      <c r="M16" s="36">
        <v>10516</v>
      </c>
      <c r="N16" s="36"/>
      <c r="O16" s="36"/>
      <c r="P16" s="36">
        <v>131711.65</v>
      </c>
      <c r="Q16" s="36">
        <v>27840227.649999999</v>
      </c>
      <c r="R16" s="36">
        <v>37462273</v>
      </c>
      <c r="S16" s="36">
        <v>27154300</v>
      </c>
      <c r="T16" s="36">
        <v>10307973</v>
      </c>
      <c r="U16" s="37">
        <v>0.45458161881643927</v>
      </c>
      <c r="V16" s="38">
        <v>0.54700000000000004</v>
      </c>
      <c r="W16" s="36">
        <v>2916560.6809999999</v>
      </c>
      <c r="X16" s="36">
        <v>1293667</v>
      </c>
      <c r="Y16" s="36">
        <v>22856035.970800005</v>
      </c>
      <c r="Z16" s="35">
        <v>3</v>
      </c>
      <c r="AA16" s="35">
        <v>2</v>
      </c>
      <c r="AB16" s="35">
        <v>-17</v>
      </c>
      <c r="AC16" s="35">
        <v>1</v>
      </c>
      <c r="AE16" s="35">
        <v>1</v>
      </c>
      <c r="AF16" s="36">
        <v>31679.224851199993</v>
      </c>
      <c r="AG16" s="36">
        <v>9686.0359708000033</v>
      </c>
      <c r="AH16" s="36">
        <v>41365.260821999997</v>
      </c>
      <c r="AI16" s="36">
        <v>13170</v>
      </c>
      <c r="AJ16" s="36">
        <v>9219</v>
      </c>
      <c r="AK16" s="36">
        <v>22856.035970800003</v>
      </c>
      <c r="AL16" s="36">
        <v>18905.035970800003</v>
      </c>
      <c r="AM16" s="36">
        <v>50584.260821999997</v>
      </c>
      <c r="AN16" s="38">
        <v>0.18225036503825895</v>
      </c>
      <c r="AO16" s="36">
        <v>1872</v>
      </c>
      <c r="AP16" s="36">
        <v>2527.2000000000003</v>
      </c>
      <c r="AQ16" s="36">
        <v>53111.460821999994</v>
      </c>
      <c r="AR16" s="36">
        <v>54535.260821999997</v>
      </c>
      <c r="AS16" s="38">
        <v>0.24149513180080195</v>
      </c>
      <c r="AT16" s="38">
        <v>0.41910565066151989</v>
      </c>
      <c r="AU16" s="36">
        <v>78.121621917808213</v>
      </c>
      <c r="AV16" s="36">
        <v>28514.392</v>
      </c>
      <c r="AW16" s="36">
        <v>-3164.8328511999935</v>
      </c>
      <c r="AX16" s="38">
        <v>-5.9588510694645526E-2</v>
      </c>
      <c r="AY16" s="38">
        <v>-9.9902471290427147E-2</v>
      </c>
      <c r="AZ16" s="36">
        <v>21318.502001474124</v>
      </c>
      <c r="BA16" s="36">
        <v>6518.2080117098722</v>
      </c>
      <c r="BB16" s="36">
        <v>12239.70198262405</v>
      </c>
      <c r="BC16" s="36">
        <v>36404.501401020832</v>
      </c>
      <c r="BD16" s="38">
        <v>0.30540912654317237</v>
      </c>
      <c r="BE16" s="38">
        <v>0.23045312241824242</v>
      </c>
      <c r="BF16" s="36">
        <v>9686.0359708000033</v>
      </c>
      <c r="BG16" s="36">
        <v>9219</v>
      </c>
      <c r="BH16" s="36">
        <v>-3164.8328511999935</v>
      </c>
    </row>
    <row r="17" spans="2:60" x14ac:dyDescent="0.2">
      <c r="B17" s="35">
        <v>2014</v>
      </c>
      <c r="C17" s="36">
        <v>9004.5</v>
      </c>
      <c r="D17" s="36"/>
      <c r="E17" s="36">
        <v>70.495000000000005</v>
      </c>
      <c r="F17" s="36">
        <v>633396038</v>
      </c>
      <c r="G17" s="36">
        <v>136.5</v>
      </c>
      <c r="H17" s="36">
        <v>96.22567500000001</v>
      </c>
      <c r="I17" s="36">
        <v>86646409.053750008</v>
      </c>
      <c r="J17" s="36">
        <v>28549536</v>
      </c>
      <c r="K17" s="36">
        <v>28549536</v>
      </c>
      <c r="L17" s="36">
        <v>0</v>
      </c>
      <c r="M17" s="36">
        <v>70939</v>
      </c>
      <c r="N17" s="36">
        <v>11709945</v>
      </c>
      <c r="O17" s="36">
        <v>16839591</v>
      </c>
      <c r="P17" s="36">
        <v>452003.40700000006</v>
      </c>
      <c r="Q17" s="36">
        <v>29001539.407000002</v>
      </c>
      <c r="R17" s="36">
        <v>35334372</v>
      </c>
      <c r="S17" s="36">
        <v>24126655</v>
      </c>
      <c r="T17" s="36">
        <v>11207717</v>
      </c>
      <c r="U17" s="37">
        <v>0.41579042153517387</v>
      </c>
      <c r="V17" s="38">
        <v>0.56899999999999995</v>
      </c>
      <c r="W17" s="36">
        <v>1397914.99</v>
      </c>
      <c r="X17" s="36">
        <v>1132174</v>
      </c>
      <c r="Y17" s="36">
        <v>24988092</v>
      </c>
      <c r="Z17" s="35">
        <v>0</v>
      </c>
      <c r="AA17" s="35">
        <v>2</v>
      </c>
      <c r="AB17" s="35">
        <v>-15</v>
      </c>
      <c r="AC17" s="35">
        <v>1</v>
      </c>
      <c r="AE17" s="35">
        <v>1</v>
      </c>
      <c r="AF17" s="36">
        <v>33353.040750254404</v>
      </c>
      <c r="AG17" s="36">
        <v>11015.724</v>
      </c>
      <c r="AH17" s="36">
        <v>44368.764750254406</v>
      </c>
      <c r="AI17" s="36">
        <v>13972.368</v>
      </c>
      <c r="AJ17" s="36">
        <v>9780.6576000000005</v>
      </c>
      <c r="AK17" s="36">
        <v>24988.092000000001</v>
      </c>
      <c r="AL17" s="36">
        <v>20796.381600000001</v>
      </c>
      <c r="AM17" s="36">
        <v>54149.422350254405</v>
      </c>
      <c r="AN17" s="38">
        <v>0.18062348914335277</v>
      </c>
      <c r="AO17" s="36">
        <v>1811.5</v>
      </c>
      <c r="AP17" s="36">
        <v>2445.5250000000001</v>
      </c>
      <c r="AQ17" s="36">
        <v>56594.947350254406</v>
      </c>
      <c r="AR17" s="36">
        <v>58341.132750254401</v>
      </c>
      <c r="AS17" s="38">
        <v>0.23949428715778703</v>
      </c>
      <c r="AT17" s="38">
        <v>0.42831002454080802</v>
      </c>
      <c r="AU17" s="36">
        <v>84.85564931506849</v>
      </c>
      <c r="AV17" s="36">
        <v>30972.311999999998</v>
      </c>
      <c r="AW17" s="36">
        <v>-2380.7287502544059</v>
      </c>
      <c r="AX17" s="38">
        <v>-4.2066100627686225E-2</v>
      </c>
      <c r="AY17" s="38">
        <v>-7.1379661245316792E-2</v>
      </c>
      <c r="AZ17" s="36">
        <v>23883.441736365206</v>
      </c>
      <c r="BA17" s="36">
        <v>7888.1384251561258</v>
      </c>
      <c r="BB17" s="36">
        <v>13170.833736706481</v>
      </c>
      <c r="BC17" s="36">
        <v>40991.163777215872</v>
      </c>
      <c r="BD17" s="38">
        <v>0.29306022072004995</v>
      </c>
      <c r="BE17" s="38">
        <v>0.23272101757061314</v>
      </c>
      <c r="BF17" s="36">
        <v>11015.724</v>
      </c>
      <c r="BG17" s="36">
        <v>9780.6576000000005</v>
      </c>
      <c r="BH17" s="36">
        <v>-2380.7287502544059</v>
      </c>
    </row>
    <row r="18" spans="2:60" x14ac:dyDescent="0.2">
      <c r="B18" s="35">
        <v>2015</v>
      </c>
      <c r="C18" s="36">
        <v>8654.2000000000007</v>
      </c>
      <c r="D18" s="36"/>
      <c r="E18" s="36">
        <v>76.909000000000006</v>
      </c>
      <c r="F18" s="36">
        <v>661319058</v>
      </c>
      <c r="G18" s="36">
        <v>131.4</v>
      </c>
      <c r="H18" s="36">
        <v>101.05842600000001</v>
      </c>
      <c r="I18" s="36">
        <v>87457983.028920025</v>
      </c>
      <c r="J18" s="36">
        <v>30297804</v>
      </c>
      <c r="K18" s="36">
        <v>30176562</v>
      </c>
      <c r="L18" s="36">
        <v>0</v>
      </c>
      <c r="M18" s="36">
        <v>121242</v>
      </c>
      <c r="N18" s="36">
        <v>11256241</v>
      </c>
      <c r="O18" s="36">
        <v>19041563</v>
      </c>
      <c r="P18" s="36">
        <v>512880.81099999987</v>
      </c>
      <c r="Q18" s="36">
        <v>30810684.811000001</v>
      </c>
      <c r="R18" s="36">
        <v>34201098</v>
      </c>
      <c r="S18" s="36">
        <v>24012000</v>
      </c>
      <c r="T18" s="36">
        <v>10189098</v>
      </c>
      <c r="U18" s="37">
        <v>0.40289026845637582</v>
      </c>
      <c r="V18" s="38">
        <v>0.59599999999999997</v>
      </c>
      <c r="W18" s="36">
        <v>1867198.59</v>
      </c>
      <c r="X18" s="36">
        <v>951684</v>
      </c>
      <c r="Y18" s="36">
        <v>29728782</v>
      </c>
      <c r="Z18" s="35">
        <v>1</v>
      </c>
      <c r="AA18" s="35">
        <v>7</v>
      </c>
      <c r="AB18" s="35">
        <v>-11</v>
      </c>
      <c r="AC18" s="35">
        <v>2</v>
      </c>
      <c r="AD18" s="35">
        <v>0</v>
      </c>
      <c r="AE18" s="35">
        <v>2</v>
      </c>
      <c r="AF18" s="36">
        <v>30203.735865930004</v>
      </c>
      <c r="AG18" s="36">
        <v>10940.056</v>
      </c>
      <c r="AH18" s="36">
        <v>41143.791865930005</v>
      </c>
      <c r="AI18" s="36">
        <v>18788.725999999999</v>
      </c>
      <c r="AJ18" s="36">
        <v>13152.108199999999</v>
      </c>
      <c r="AK18" s="36">
        <v>29728.781999999999</v>
      </c>
      <c r="AL18" s="36">
        <v>24092.164199999999</v>
      </c>
      <c r="AM18" s="36">
        <v>54295.900065930007</v>
      </c>
      <c r="AN18" s="38">
        <v>0.24223022703426517</v>
      </c>
      <c r="AO18" s="36">
        <v>1764.4937254627728</v>
      </c>
      <c r="AP18" s="36">
        <v>2382.0665293747434</v>
      </c>
      <c r="AQ18" s="36">
        <v>56677.966595304752</v>
      </c>
      <c r="AR18" s="36">
        <v>59932.51786593</v>
      </c>
      <c r="AS18" s="38">
        <v>0.3134980252628578</v>
      </c>
      <c r="AT18" s="38">
        <v>0.49603759459103253</v>
      </c>
      <c r="AU18" s="36">
        <v>76.563172602739726</v>
      </c>
      <c r="AV18" s="36">
        <v>27945.558000000001</v>
      </c>
      <c r="AW18" s="36">
        <v>-2258.1778659300035</v>
      </c>
      <c r="AX18" s="38">
        <v>-3.9842252670318497E-2</v>
      </c>
      <c r="AY18" s="38">
        <v>-7.4764852796810527E-2</v>
      </c>
      <c r="AZ18" s="36">
        <v>21962.229868326427</v>
      </c>
      <c r="BA18" s="36">
        <v>7954.9108001367304</v>
      </c>
      <c r="BB18" s="36">
        <v>18112.823130102162</v>
      </c>
      <c r="BC18" s="36">
        <v>42596.116859534668</v>
      </c>
      <c r="BD18" s="38">
        <v>0.37711506937765382</v>
      </c>
      <c r="BE18" s="38">
        <v>0.3195743287586934</v>
      </c>
      <c r="BF18" s="36">
        <v>10940.056</v>
      </c>
      <c r="BG18" s="36">
        <v>13152.108199999999</v>
      </c>
      <c r="BH18" s="36">
        <v>-2258.1778659300035</v>
      </c>
    </row>
    <row r="19" spans="2:60" x14ac:dyDescent="0.2">
      <c r="B19" s="35">
        <v>2016</v>
      </c>
      <c r="C19" s="36">
        <v>9049.2000000000007</v>
      </c>
      <c r="D19" s="36"/>
      <c r="E19" s="36">
        <v>72.623000000000005</v>
      </c>
      <c r="F19" s="36">
        <v>671467673</v>
      </c>
      <c r="G19" s="36">
        <v>134.6</v>
      </c>
      <c r="H19" s="36">
        <v>97.750557999999998</v>
      </c>
      <c r="I19" s="36">
        <v>88456434.94536002</v>
      </c>
      <c r="J19" s="36">
        <v>28324447</v>
      </c>
      <c r="K19" s="36">
        <v>28123689</v>
      </c>
      <c r="L19" s="36">
        <v>0</v>
      </c>
      <c r="M19" s="36">
        <v>200758</v>
      </c>
      <c r="N19" s="36">
        <v>11183050</v>
      </c>
      <c r="O19" s="36">
        <v>17141397</v>
      </c>
      <c r="P19" s="36">
        <v>834625.54399999999</v>
      </c>
      <c r="Q19" s="36">
        <v>29159072.544</v>
      </c>
      <c r="R19" s="36">
        <v>38893153</v>
      </c>
      <c r="S19" s="36">
        <v>28932932</v>
      </c>
      <c r="T19" s="36">
        <v>9960221.9609999992</v>
      </c>
      <c r="U19" s="37">
        <v>0.44702014708608862</v>
      </c>
      <c r="V19" s="38">
        <v>0.54100000000000004</v>
      </c>
      <c r="W19" s="36">
        <v>1789033.8759999999</v>
      </c>
      <c r="X19" s="36">
        <v>860000</v>
      </c>
      <c r="Y19" s="36">
        <v>26694000</v>
      </c>
      <c r="Z19" s="35">
        <v>2</v>
      </c>
      <c r="AA19" s="35">
        <v>3</v>
      </c>
      <c r="AB19" s="35">
        <v>0</v>
      </c>
      <c r="AC19" s="35">
        <v>0</v>
      </c>
      <c r="AD19" s="35">
        <v>1</v>
      </c>
      <c r="AE19" s="35">
        <v>1</v>
      </c>
      <c r="AF19" s="36">
        <v>31404</v>
      </c>
      <c r="AG19" s="36">
        <v>11100</v>
      </c>
      <c r="AH19" s="36">
        <v>42504</v>
      </c>
      <c r="AI19" s="36">
        <v>15594</v>
      </c>
      <c r="AJ19" s="36">
        <v>10915.8</v>
      </c>
      <c r="AK19" s="36">
        <v>26694</v>
      </c>
      <c r="AL19" s="36">
        <v>22015.8</v>
      </c>
      <c r="AM19" s="36">
        <v>53419.8</v>
      </c>
      <c r="AN19" s="38">
        <v>0.2043399638336347</v>
      </c>
      <c r="AO19" s="36">
        <v>1810</v>
      </c>
      <c r="AP19" s="36">
        <v>2443.5</v>
      </c>
      <c r="AQ19" s="36">
        <v>55863.3</v>
      </c>
      <c r="AR19" s="36">
        <v>58098</v>
      </c>
      <c r="AS19" s="38">
        <v>0.26840855106888362</v>
      </c>
      <c r="AT19" s="38">
        <v>0.45946504182588038</v>
      </c>
      <c r="AU19" s="36">
        <v>77.223490410958902</v>
      </c>
      <c r="AV19" s="36">
        <v>28186.574000000001</v>
      </c>
      <c r="AW19" s="36">
        <v>-3217.4259999999995</v>
      </c>
      <c r="AX19" s="38">
        <v>-5.7594628315906851E-2</v>
      </c>
      <c r="AY19" s="38">
        <v>-0.10245274487326454</v>
      </c>
      <c r="AZ19" s="36">
        <v>24145.392460911673</v>
      </c>
      <c r="BA19" s="36">
        <v>8534.612627369328</v>
      </c>
      <c r="BB19" s="36">
        <v>15032.219846585349</v>
      </c>
      <c r="BC19" s="36">
        <v>42985.743016134293</v>
      </c>
      <c r="BD19" s="38">
        <v>0.31506013117406206</v>
      </c>
      <c r="BE19" s="38">
        <v>0.2690893636177123</v>
      </c>
      <c r="BF19" s="36">
        <v>11100</v>
      </c>
      <c r="BG19" s="36">
        <v>10915.8</v>
      </c>
      <c r="BH19" s="36">
        <v>-3217.4259999999995</v>
      </c>
    </row>
    <row r="20" spans="2:60" x14ac:dyDescent="0.2">
      <c r="B20" s="35">
        <v>2017</v>
      </c>
      <c r="C20" s="36">
        <v>8729.5</v>
      </c>
      <c r="D20" s="36">
        <v>13.2</v>
      </c>
      <c r="E20" s="36">
        <v>72.543000000000006</v>
      </c>
      <c r="F20" s="36">
        <v>635713716</v>
      </c>
      <c r="G20" s="36">
        <v>138.4</v>
      </c>
      <c r="H20" s="36">
        <v>100.39951200000002</v>
      </c>
      <c r="I20" s="36">
        <v>87643754.000400022</v>
      </c>
      <c r="J20" s="36">
        <v>27688574</v>
      </c>
      <c r="K20" s="36">
        <v>27263804</v>
      </c>
      <c r="L20" s="36">
        <v>12000</v>
      </c>
      <c r="M20" s="36">
        <v>412770</v>
      </c>
      <c r="N20" s="36">
        <v>11091933</v>
      </c>
      <c r="O20" s="36">
        <v>16596641</v>
      </c>
      <c r="P20" s="36">
        <v>1825641.6059999999</v>
      </c>
      <c r="Q20" s="36">
        <v>29514215.605999999</v>
      </c>
      <c r="R20" s="36">
        <v>38121884</v>
      </c>
      <c r="S20" s="36">
        <v>28702000</v>
      </c>
      <c r="T20" s="36">
        <v>9419885.9839999992</v>
      </c>
      <c r="U20" s="37">
        <v>0.43576670523039551</v>
      </c>
      <c r="V20" s="38">
        <v>0.54435861610564851</v>
      </c>
      <c r="W20" s="36">
        <v>1380000</v>
      </c>
      <c r="X20" s="36">
        <v>955707</v>
      </c>
      <c r="Y20" s="36">
        <v>26585831.026469998</v>
      </c>
      <c r="Z20" s="35">
        <v>0</v>
      </c>
      <c r="AA20" s="35">
        <v>3</v>
      </c>
      <c r="AB20" s="35">
        <v>-15</v>
      </c>
      <c r="AC20" s="35">
        <v>1</v>
      </c>
      <c r="AD20" s="35">
        <v>2</v>
      </c>
      <c r="AE20" s="35">
        <v>3</v>
      </c>
      <c r="AF20" s="36">
        <v>32229.158369489996</v>
      </c>
      <c r="AG20" s="36">
        <v>12071.56589235</v>
      </c>
      <c r="AH20" s="36">
        <v>44300.724261839998</v>
      </c>
      <c r="AI20" s="36">
        <v>14514.265134119998</v>
      </c>
      <c r="AJ20" s="36">
        <v>10159.985593883997</v>
      </c>
      <c r="AK20" s="36">
        <v>26585.831026469998</v>
      </c>
      <c r="AL20" s="36">
        <v>22231.551486233999</v>
      </c>
      <c r="AM20" s="36">
        <v>54460.709855723995</v>
      </c>
      <c r="AN20" s="38">
        <v>0.18655624615983868</v>
      </c>
      <c r="AO20" s="36">
        <v>1970.9999999999998</v>
      </c>
      <c r="AP20" s="36">
        <v>2660.85</v>
      </c>
      <c r="AQ20" s="36">
        <v>57121.559855723994</v>
      </c>
      <c r="AR20" s="36">
        <v>58814.989395959994</v>
      </c>
      <c r="AS20" s="38">
        <v>0.24677833462496523</v>
      </c>
      <c r="AT20" s="38">
        <v>0.45202475252501162</v>
      </c>
      <c r="AU20" s="36">
        <v>77.637241095890417</v>
      </c>
      <c r="AV20" s="36">
        <v>28337.593000000001</v>
      </c>
      <c r="AW20" s="36">
        <v>-3891.5653694899956</v>
      </c>
      <c r="AX20" s="38">
        <v>-6.812778536369106E-2</v>
      </c>
      <c r="AY20" s="38">
        <v>-0.12074672645420299</v>
      </c>
      <c r="AZ20" s="36">
        <v>25872.541098990128</v>
      </c>
      <c r="BA20" s="36">
        <v>9690.6683413320261</v>
      </c>
      <c r="BB20" s="36">
        <v>14024.580331349453</v>
      </c>
      <c r="BC20" s="36">
        <v>54460.709855723995</v>
      </c>
      <c r="BD20" s="38">
        <v>0.28282325943394598</v>
      </c>
      <c r="BE20" s="38">
        <v>0.24552166234207079</v>
      </c>
      <c r="BF20" s="36">
        <v>12071.56589235</v>
      </c>
      <c r="BG20" s="36">
        <v>10159.985593883997</v>
      </c>
      <c r="BH20" s="36">
        <v>-3891.5653694899956</v>
      </c>
    </row>
    <row r="21" spans="2:60" x14ac:dyDescent="0.2">
      <c r="B21" s="35">
        <v>2018</v>
      </c>
      <c r="C21" s="36">
        <v>8589.2000000000007</v>
      </c>
      <c r="D21" s="36">
        <v>16.559999999999999</v>
      </c>
      <c r="E21" s="36">
        <v>72.233999999999995</v>
      </c>
      <c r="F21" s="36">
        <v>608522133</v>
      </c>
      <c r="G21" s="36">
        <v>138.4</v>
      </c>
      <c r="H21" s="36">
        <v>99.971855999999988</v>
      </c>
      <c r="I21" s="36">
        <v>85867826.555520013</v>
      </c>
      <c r="J21" s="36">
        <v>32327345</v>
      </c>
      <c r="K21" s="36">
        <v>31587109</v>
      </c>
      <c r="L21" s="36">
        <v>20000</v>
      </c>
      <c r="M21" s="36">
        <v>720236</v>
      </c>
      <c r="N21" s="36">
        <v>9232517</v>
      </c>
      <c r="O21" s="36">
        <v>23094828</v>
      </c>
      <c r="P21" s="36">
        <v>1775332.5630000001</v>
      </c>
      <c r="Q21" s="36">
        <v>34102677.563000001</v>
      </c>
      <c r="R21" s="36">
        <v>28502085</v>
      </c>
      <c r="S21" s="36">
        <v>21430704.306000002</v>
      </c>
      <c r="T21" s="36">
        <v>7071380.6939999983</v>
      </c>
      <c r="U21" s="37">
        <v>0.34690605429103671</v>
      </c>
      <c r="V21" s="38">
        <v>0.64500000000000002</v>
      </c>
      <c r="W21" s="36">
        <v>1689223.6839999999</v>
      </c>
      <c r="X21" s="36">
        <v>1079320</v>
      </c>
      <c r="Y21" s="36">
        <v>30338040.047149997</v>
      </c>
      <c r="Z21" s="35" t="s">
        <v>65</v>
      </c>
      <c r="AA21" s="35" t="s">
        <v>65</v>
      </c>
      <c r="AB21" s="35">
        <v>2</v>
      </c>
      <c r="AC21" s="35">
        <v>2</v>
      </c>
      <c r="AD21" s="35">
        <v>2</v>
      </c>
      <c r="AE21" s="35">
        <v>4</v>
      </c>
      <c r="AF21" s="36">
        <v>27996.798861259998</v>
      </c>
      <c r="AG21" s="36">
        <v>10214.283496050002</v>
      </c>
      <c r="AH21" s="36">
        <v>38211.082357309999</v>
      </c>
      <c r="AI21" s="36">
        <v>20123.756551099996</v>
      </c>
      <c r="AJ21" s="36">
        <v>14086.629585769997</v>
      </c>
      <c r="AK21" s="36">
        <v>30338.040047149996</v>
      </c>
      <c r="AL21" s="36">
        <v>24300.913081819999</v>
      </c>
      <c r="AM21" s="36">
        <v>52297.711943079994</v>
      </c>
      <c r="AN21" s="38">
        <v>0.26935460582102833</v>
      </c>
      <c r="AO21" s="36">
        <v>2211.8518518518517</v>
      </c>
      <c r="AP21" s="36">
        <v>2986</v>
      </c>
      <c r="AQ21" s="36">
        <v>55283.711943079994</v>
      </c>
      <c r="AR21" s="36">
        <v>58334.838908409991</v>
      </c>
      <c r="AS21" s="38">
        <v>0.34496978011194618</v>
      </c>
      <c r="AT21" s="38">
        <v>0.52006726366010814</v>
      </c>
      <c r="AU21" s="36">
        <v>71.263539726027389</v>
      </c>
      <c r="AV21" s="36">
        <v>26011.191999999999</v>
      </c>
      <c r="AW21" s="36">
        <v>-1985.6068612599993</v>
      </c>
      <c r="AX21" s="38">
        <v>-3.5916670416494038E-2</v>
      </c>
      <c r="AY21" s="38">
        <v>-7.0922639088125974E-2</v>
      </c>
      <c r="AZ21" s="36">
        <v>31125.271419677763</v>
      </c>
      <c r="BA21" s="36">
        <v>22805.110708206292</v>
      </c>
      <c r="BB21" s="36">
        <v>8320.1607114714716</v>
      </c>
      <c r="BC21" s="36">
        <v>52297.711943079994</v>
      </c>
      <c r="BD21" s="38">
        <v>0.38776116823011236</v>
      </c>
      <c r="BE21" s="38">
        <v>0.15049931379495454</v>
      </c>
      <c r="BF21" s="36">
        <v>10214.283496050002</v>
      </c>
      <c r="BG21" s="36">
        <v>14086.629585769997</v>
      </c>
      <c r="BH21" s="36">
        <v>-1985.6068612599993</v>
      </c>
    </row>
    <row r="22" spans="2:60" x14ac:dyDescent="0.2">
      <c r="B22" s="35">
        <v>2019</v>
      </c>
      <c r="C22" s="36">
        <v>8442.02</v>
      </c>
      <c r="D22" s="36">
        <v>17</v>
      </c>
      <c r="E22" s="36">
        <v>76.132999999999996</v>
      </c>
      <c r="F22" s="36">
        <v>654082020</v>
      </c>
      <c r="G22" s="36">
        <v>139.30000000000001</v>
      </c>
      <c r="H22" s="36">
        <v>106.053269</v>
      </c>
      <c r="I22" s="36">
        <v>89530381.796338007</v>
      </c>
      <c r="J22" s="36">
        <v>36034088</v>
      </c>
      <c r="K22" s="36">
        <v>34683925</v>
      </c>
      <c r="L22" s="36">
        <v>20000</v>
      </c>
      <c r="M22" s="36">
        <v>1330163</v>
      </c>
      <c r="N22" s="36">
        <v>10724923</v>
      </c>
      <c r="O22" s="36">
        <v>25309165</v>
      </c>
      <c r="P22" s="36">
        <v>1457601.8359999999</v>
      </c>
      <c r="Q22" s="36">
        <v>37491689.836000003</v>
      </c>
      <c r="R22" s="36">
        <v>29951239</v>
      </c>
      <c r="S22" s="36">
        <v>18380896.348999999</v>
      </c>
      <c r="T22" s="36">
        <v>11570342.651000001</v>
      </c>
      <c r="U22" s="37">
        <v>0.31831686456968888</v>
      </c>
      <c r="V22" s="38">
        <v>0.65070209453396</v>
      </c>
      <c r="W22" s="36">
        <v>1983801.14</v>
      </c>
      <c r="X22" s="36">
        <v>1097109</v>
      </c>
      <c r="Y22" s="36">
        <v>33800493.999999993</v>
      </c>
      <c r="Z22" s="35" t="s">
        <v>65</v>
      </c>
      <c r="AA22" s="35">
        <v>1</v>
      </c>
      <c r="AB22" s="35">
        <v>3</v>
      </c>
      <c r="AC22" s="35">
        <v>2</v>
      </c>
      <c r="AD22" s="35">
        <v>2</v>
      </c>
      <c r="AE22" s="35">
        <v>4</v>
      </c>
      <c r="AF22" s="36">
        <v>27860.476842099997</v>
      </c>
      <c r="AG22" s="36">
        <v>10553.620999999999</v>
      </c>
      <c r="AH22" s="36">
        <v>38414.097842099996</v>
      </c>
      <c r="AI22" s="36">
        <v>23246.872999999992</v>
      </c>
      <c r="AJ22" s="36">
        <v>16272.811099999994</v>
      </c>
      <c r="AK22" s="36">
        <v>33800.493999999992</v>
      </c>
      <c r="AL22" s="36">
        <v>26826.432099999991</v>
      </c>
      <c r="AM22" s="36">
        <v>54686.908942099988</v>
      </c>
      <c r="AN22" s="38">
        <v>0.29756319043793289</v>
      </c>
      <c r="AO22" s="36">
        <v>2284.59</v>
      </c>
      <c r="AP22" s="36">
        <v>3084.1965000000005</v>
      </c>
      <c r="AQ22" s="36">
        <v>57771.105442099986</v>
      </c>
      <c r="AR22" s="36">
        <v>61660.970842099989</v>
      </c>
      <c r="AS22" s="38">
        <v>0.3770111414484546</v>
      </c>
      <c r="AT22" s="38">
        <v>0.5481667501887949</v>
      </c>
      <c r="AU22" s="36">
        <v>69.574145205479454</v>
      </c>
      <c r="AV22" s="36">
        <v>25394.562999999998</v>
      </c>
      <c r="AW22" s="36">
        <v>-2465.9138420999989</v>
      </c>
      <c r="AX22" s="38">
        <v>-4.2684207325259078E-2</v>
      </c>
      <c r="AY22" s="38">
        <v>-8.8509391137690574E-2</v>
      </c>
      <c r="AZ22" s="36">
        <v>31938.53517162447</v>
      </c>
      <c r="BA22" s="36">
        <v>23163.965041616491</v>
      </c>
      <c r="BB22" s="36">
        <v>8774.5701300079782</v>
      </c>
      <c r="BC22" s="36">
        <v>54686.908942099988</v>
      </c>
      <c r="BD22" s="38">
        <v>0.4173933646886962</v>
      </c>
      <c r="BE22" s="38">
        <v>0.15188510004888392</v>
      </c>
      <c r="BF22" s="36">
        <v>10553.620999999999</v>
      </c>
      <c r="BG22" s="36">
        <v>16272.811099999994</v>
      </c>
      <c r="BH22" s="36">
        <v>-2465.9138420999989</v>
      </c>
    </row>
    <row r="23" spans="2:60" x14ac:dyDescent="0.2">
      <c r="B23" s="35">
        <v>2020</v>
      </c>
      <c r="C23" s="36">
        <v>8616.130000000001</v>
      </c>
      <c r="D23" s="36">
        <v>17</v>
      </c>
      <c r="E23" s="36">
        <v>75.965000000000003</v>
      </c>
      <c r="F23" s="36">
        <v>662685585</v>
      </c>
      <c r="G23" s="36">
        <v>144.1</v>
      </c>
      <c r="H23" s="36">
        <v>109.46556500000001</v>
      </c>
      <c r="I23" s="36">
        <v>94316953.856345013</v>
      </c>
      <c r="J23" s="36">
        <v>32616490</v>
      </c>
      <c r="K23" s="36">
        <v>30166337</v>
      </c>
      <c r="L23" s="36">
        <v>20000</v>
      </c>
      <c r="M23" s="36">
        <v>2430153</v>
      </c>
      <c r="N23" s="36">
        <v>9997608</v>
      </c>
      <c r="O23" s="36">
        <v>22618882</v>
      </c>
      <c r="P23" s="36">
        <v>1009846.022</v>
      </c>
      <c r="Q23" s="36">
        <v>33626336.022</v>
      </c>
      <c r="R23" s="36">
        <v>41517871</v>
      </c>
      <c r="S23" s="36">
        <v>31552907.734000001</v>
      </c>
      <c r="T23" s="36">
        <v>9964963.2660000008</v>
      </c>
      <c r="U23" s="37">
        <v>0.48909184857627341</v>
      </c>
      <c r="V23" s="38">
        <v>0.54083850257252897</v>
      </c>
      <c r="W23" s="36">
        <v>2730419.3</v>
      </c>
      <c r="X23" s="36">
        <v>1430195</v>
      </c>
      <c r="Y23" s="36">
        <v>29612796.892339543</v>
      </c>
      <c r="Z23" s="35" t="s">
        <v>7</v>
      </c>
      <c r="AA23" s="35">
        <v>3</v>
      </c>
      <c r="AB23" s="35">
        <v>1</v>
      </c>
      <c r="AC23" s="35">
        <v>2</v>
      </c>
      <c r="AD23" s="35">
        <v>4</v>
      </c>
      <c r="AE23" s="35">
        <v>6</v>
      </c>
      <c r="AF23" s="36">
        <v>26151.23834118</v>
      </c>
      <c r="AG23" s="36">
        <v>9778.43</v>
      </c>
      <c r="AH23" s="36">
        <v>35929.668341180004</v>
      </c>
      <c r="AI23" s="36">
        <v>19834.366892339542</v>
      </c>
      <c r="AJ23" s="36">
        <v>13884.056824637679</v>
      </c>
      <c r="AK23" s="36">
        <v>29612.796892339542</v>
      </c>
      <c r="AL23" s="36">
        <v>23662.486824637679</v>
      </c>
      <c r="AM23" s="36">
        <v>49813.725165817683</v>
      </c>
      <c r="AN23" s="38">
        <v>0.27871950508461385</v>
      </c>
      <c r="AO23" s="36">
        <v>1879.7500000000002</v>
      </c>
      <c r="AP23" s="36">
        <v>2537.6625000000004</v>
      </c>
      <c r="AQ23" s="36">
        <v>52351.387665817681</v>
      </c>
      <c r="AR23" s="36">
        <v>55764.035233519542</v>
      </c>
      <c r="AS23" s="38">
        <v>0.35568385267099861</v>
      </c>
      <c r="AT23" s="38">
        <v>0.53103755437230993</v>
      </c>
      <c r="AU23" s="36">
        <v>64.512980821917807</v>
      </c>
      <c r="AV23" s="36">
        <v>23547.238000000001</v>
      </c>
      <c r="AW23" s="36">
        <v>-2604.0003411799989</v>
      </c>
      <c r="AX23" s="38">
        <v>-4.9740808358366688E-2</v>
      </c>
      <c r="AY23" s="38">
        <v>-9.9574647563802549E-2</v>
      </c>
      <c r="AZ23" s="36">
        <v>30077.576210481853</v>
      </c>
      <c r="BA23" s="36">
        <v>21892.028597520413</v>
      </c>
      <c r="BB23" s="36">
        <v>8185.547612961439</v>
      </c>
      <c r="BC23" s="36">
        <v>49813.725165817683</v>
      </c>
      <c r="BD23" s="38">
        <v>0.39401329304268146</v>
      </c>
      <c r="BE23" s="38">
        <v>0.15635779638189248</v>
      </c>
      <c r="BF23" s="36">
        <v>9778.43</v>
      </c>
      <c r="BG23" s="36">
        <v>13884.056824637679</v>
      </c>
      <c r="BH23" s="36">
        <v>-2604.0003411799989</v>
      </c>
    </row>
    <row r="24" spans="2:60" x14ac:dyDescent="0.2">
      <c r="B24" s="35">
        <v>2021</v>
      </c>
      <c r="C24" s="36">
        <v>8325.7393766603855</v>
      </c>
      <c r="D24" s="36">
        <v>16.560000000000002</v>
      </c>
      <c r="E24" s="36">
        <v>72.064325553543895</v>
      </c>
      <c r="F24" s="36">
        <v>599988792.91361356</v>
      </c>
      <c r="G24" s="36">
        <v>141.31204444663376</v>
      </c>
      <c r="H24" s="36">
        <v>101.83557175639081</v>
      </c>
      <c r="I24" s="36">
        <v>84785642.971690699</v>
      </c>
      <c r="J24" s="36">
        <v>30726035.744184759</v>
      </c>
      <c r="K24" s="36">
        <v>27303630.46805374</v>
      </c>
      <c r="L24" s="36">
        <v>23949.809665266261</v>
      </c>
      <c r="M24" s="36">
        <v>3398455.4664657535</v>
      </c>
      <c r="N24" s="36">
        <v>11163587.390665369</v>
      </c>
      <c r="O24" s="36">
        <v>19562448.353519391</v>
      </c>
      <c r="P24" s="36">
        <v>650000</v>
      </c>
      <c r="Q24" s="36">
        <v>31376035.744184759</v>
      </c>
      <c r="R24" s="36">
        <v>37000000</v>
      </c>
      <c r="S24" s="36">
        <v>26489668</v>
      </c>
      <c r="T24" s="36">
        <v>10510332</v>
      </c>
      <c r="U24" s="37">
        <v>0.402162720773378</v>
      </c>
      <c r="V24" s="38">
        <v>0.54328682731191624</v>
      </c>
      <c r="W24" s="36">
        <v>2000000</v>
      </c>
      <c r="X24" s="36">
        <v>1329488.0394920541</v>
      </c>
      <c r="Y24" s="36">
        <v>28046547.704692703</v>
      </c>
      <c r="Z24" s="35">
        <v>0</v>
      </c>
      <c r="AA24" s="35">
        <v>0</v>
      </c>
      <c r="AB24" s="35">
        <v>-1</v>
      </c>
      <c r="AC24" s="35">
        <v>1</v>
      </c>
      <c r="AD24" s="35">
        <v>2</v>
      </c>
      <c r="AE24" s="35">
        <v>3</v>
      </c>
      <c r="AF24" s="36">
        <v>28856.347870409409</v>
      </c>
      <c r="AG24" s="36">
        <v>10672.895787685673</v>
      </c>
      <c r="AH24" s="36">
        <v>39529.243658095082</v>
      </c>
      <c r="AI24" s="36">
        <v>17373.651917007031</v>
      </c>
      <c r="AJ24" s="36">
        <v>12161.556341904921</v>
      </c>
      <c r="AK24" s="36">
        <v>28046.547704692704</v>
      </c>
      <c r="AL24" s="36">
        <v>22834.452129590594</v>
      </c>
      <c r="AM24" s="36">
        <v>51690.8</v>
      </c>
      <c r="AN24" s="38">
        <v>0.23527506523220612</v>
      </c>
      <c r="AO24" s="36">
        <v>1979.7500000000002</v>
      </c>
      <c r="AP24" s="36">
        <v>2672.6625000000004</v>
      </c>
      <c r="AQ24" s="36">
        <v>54363.462500000001</v>
      </c>
      <c r="AR24" s="36">
        <v>56902.895575102113</v>
      </c>
      <c r="AS24" s="38">
        <v>0.30532105161637646</v>
      </c>
      <c r="AT24" s="38">
        <v>0.4928843676799548</v>
      </c>
      <c r="AU24" s="36">
        <v>67.630395280450728</v>
      </c>
      <c r="AV24" s="36">
        <v>24685.094277364515</v>
      </c>
      <c r="AW24" s="36">
        <v>-4171.2535930448939</v>
      </c>
      <c r="AX24" s="38">
        <v>-7.6728990414193982E-2</v>
      </c>
      <c r="AY24" s="38">
        <v>-0.14455237411808042</v>
      </c>
      <c r="AZ24" s="36">
        <v>21892.028597520413</v>
      </c>
      <c r="BA24" s="36">
        <v>8185.547612961439</v>
      </c>
      <c r="BB24" s="36">
        <v>19556.476591604292</v>
      </c>
      <c r="BC24" s="36">
        <v>43767.109824604857</v>
      </c>
      <c r="BD24" s="38">
        <v>0.33490642489005595</v>
      </c>
      <c r="BE24" s="38">
        <v>0.35973566973597926</v>
      </c>
      <c r="BF24" s="36">
        <v>10672.895787685673</v>
      </c>
      <c r="BG24" s="36">
        <v>12161.556341904921</v>
      </c>
      <c r="BH24" s="36">
        <v>4171.2535930448939</v>
      </c>
    </row>
    <row r="25" spans="2:60" x14ac:dyDescent="0.2">
      <c r="B25" s="35">
        <v>2022</v>
      </c>
      <c r="C25" s="36">
        <v>8499.1482567394542</v>
      </c>
      <c r="D25" s="36">
        <v>16.560000000000002</v>
      </c>
      <c r="E25" s="36">
        <v>73.793346613924157</v>
      </c>
      <c r="F25" s="36">
        <v>627180593.2327038</v>
      </c>
      <c r="G25" s="36">
        <v>139.09264933913377</v>
      </c>
      <c r="H25" s="36">
        <v>102.64112084131708</v>
      </c>
      <c r="I25" s="36">
        <v>87236210.326826379</v>
      </c>
      <c r="J25" s="36">
        <v>31628876.055431362</v>
      </c>
      <c r="K25" s="36">
        <v>27905087.504304472</v>
      </c>
      <c r="L25" s="36">
        <v>28943.084661136319</v>
      </c>
      <c r="M25" s="36">
        <v>3694845.4664657535</v>
      </c>
      <c r="N25" s="36">
        <v>11173463.916896226</v>
      </c>
      <c r="O25" s="36">
        <v>20455412.138535134</v>
      </c>
      <c r="P25" s="36">
        <v>1100000</v>
      </c>
      <c r="Q25" s="36">
        <v>32728876.055431362</v>
      </c>
      <c r="R25" s="36">
        <v>38415611.958473332</v>
      </c>
      <c r="S25" s="36">
        <v>27336012.741473328</v>
      </c>
      <c r="T25" s="36">
        <v>11079599.217000002</v>
      </c>
      <c r="U25" s="37">
        <v>0.40700000000000003</v>
      </c>
      <c r="V25" s="38">
        <v>0.53913354671601921</v>
      </c>
      <c r="W25" s="36">
        <v>2200000</v>
      </c>
      <c r="X25" s="36">
        <v>1135013.3204204671</v>
      </c>
      <c r="Y25" s="36">
        <v>29393862.735010896</v>
      </c>
      <c r="Z25" s="35">
        <v>1</v>
      </c>
      <c r="AA25" s="35">
        <v>1</v>
      </c>
      <c r="AB25" s="35">
        <v>-1</v>
      </c>
      <c r="AC25" s="35">
        <v>0</v>
      </c>
      <c r="AD25" s="35">
        <v>4</v>
      </c>
      <c r="AE25" s="35">
        <v>4</v>
      </c>
      <c r="AF25" s="36">
        <v>28604.625530993562</v>
      </c>
      <c r="AG25" s="36">
        <v>10579.793004614057</v>
      </c>
      <c r="AH25" s="36">
        <v>39184.41853560762</v>
      </c>
      <c r="AI25" s="36">
        <v>18814.069730396837</v>
      </c>
      <c r="AJ25" s="36">
        <v>13169.848811277785</v>
      </c>
      <c r="AK25" s="36">
        <v>29393.862735010895</v>
      </c>
      <c r="AL25" s="36">
        <v>23749.641815891842</v>
      </c>
      <c r="AM25" s="36">
        <v>52354.267346885405</v>
      </c>
      <c r="AN25" s="38">
        <v>0.2515525377142207</v>
      </c>
      <c r="AO25" s="36">
        <v>2099.1095697023147</v>
      </c>
      <c r="AP25" s="36">
        <v>2833.797919098125</v>
      </c>
      <c r="AQ25" s="36">
        <v>55188.065265983532</v>
      </c>
      <c r="AR25" s="36">
        <v>57998.488266004453</v>
      </c>
      <c r="AS25" s="38">
        <v>0.32438896759011937</v>
      </c>
      <c r="AT25" s="38">
        <v>0.50680394634078718</v>
      </c>
      <c r="AU25" s="36">
        <v>68.724890726782874</v>
      </c>
      <c r="AV25" s="36">
        <v>25084.58511527575</v>
      </c>
      <c r="AW25" s="36">
        <v>-3520.0404157178127</v>
      </c>
      <c r="AX25" s="38">
        <v>-6.3782638488098495E-2</v>
      </c>
      <c r="AY25" s="38">
        <v>-0.12305843374540225</v>
      </c>
      <c r="AZ25" s="36">
        <v>24870.189786760144</v>
      </c>
      <c r="BA25" s="36">
        <v>9198.5633457879976</v>
      </c>
      <c r="BB25" s="36">
        <v>17155.24662856272</v>
      </c>
      <c r="BC25" s="36">
        <v>46077.425772542047</v>
      </c>
      <c r="BD25" s="38">
        <v>0.35043094680798559</v>
      </c>
      <c r="BE25" s="38">
        <v>0.31085066211112061</v>
      </c>
      <c r="BF25" s="36">
        <v>10579.793004614057</v>
      </c>
      <c r="BG25" s="36">
        <v>13169.848811277785</v>
      </c>
      <c r="BH25" s="36">
        <v>3520.0404157178127</v>
      </c>
    </row>
    <row r="26" spans="2:60" x14ac:dyDescent="0.2">
      <c r="B26" s="35">
        <v>2023</v>
      </c>
      <c r="C26" s="36">
        <v>8568.0026073594381</v>
      </c>
      <c r="D26" s="36">
        <v>16.560000000000006</v>
      </c>
      <c r="E26" s="36">
        <v>74.780306017037958</v>
      </c>
      <c r="F26" s="36">
        <v>640717856.93311775</v>
      </c>
      <c r="G26" s="36">
        <v>139.26271265516581</v>
      </c>
      <c r="H26" s="36">
        <v>104.14108269116124</v>
      </c>
      <c r="I26" s="36">
        <v>89228106.803110421</v>
      </c>
      <c r="J26" s="36">
        <v>33401597.364885502</v>
      </c>
      <c r="K26" s="36">
        <v>28767404.157280639</v>
      </c>
      <c r="L26" s="36">
        <v>37627.301413081841</v>
      </c>
      <c r="M26" s="36">
        <v>4596565.9061917793</v>
      </c>
      <c r="N26" s="36">
        <v>10855561.456633287</v>
      </c>
      <c r="O26" s="36">
        <v>22546035.908252217</v>
      </c>
      <c r="P26" s="36">
        <v>1000000</v>
      </c>
      <c r="Q26" s="36">
        <v>34401597.364885502</v>
      </c>
      <c r="R26" s="36">
        <v>39020787.088456444</v>
      </c>
      <c r="S26" s="36">
        <v>27867790.676056441</v>
      </c>
      <c r="T26" s="36">
        <v>11152996.412400002</v>
      </c>
      <c r="U26" s="37">
        <v>0.40992534121732865</v>
      </c>
      <c r="V26" s="38">
        <v>0.5423236421971086</v>
      </c>
      <c r="W26" s="36">
        <v>2149999.9999999995</v>
      </c>
      <c r="X26" s="36">
        <v>1126951.1031478972</v>
      </c>
      <c r="Y26" s="36">
        <v>31124646.261737604</v>
      </c>
      <c r="Z26" s="35">
        <v>1</v>
      </c>
      <c r="AA26" s="35">
        <v>1</v>
      </c>
      <c r="AB26" s="35">
        <v>-2</v>
      </c>
      <c r="AC26" s="35">
        <v>2</v>
      </c>
      <c r="AD26" s="35">
        <v>4</v>
      </c>
      <c r="AE26" s="35">
        <v>6</v>
      </c>
      <c r="AF26" s="36">
        <v>27577.765020680101</v>
      </c>
      <c r="AG26" s="36">
        <v>10199.995281621408</v>
      </c>
      <c r="AH26" s="36">
        <v>37777.760302301511</v>
      </c>
      <c r="AI26" s="36">
        <v>20924.650980116196</v>
      </c>
      <c r="AJ26" s="36">
        <v>14647.255686081337</v>
      </c>
      <c r="AK26" s="36">
        <v>31124.646261737602</v>
      </c>
      <c r="AL26" s="36">
        <v>24847.250967702745</v>
      </c>
      <c r="AM26" s="36">
        <v>52425.015988382846</v>
      </c>
      <c r="AN26" s="38">
        <v>0.27939439616627115</v>
      </c>
      <c r="AO26" s="36">
        <v>2218.4691394046295</v>
      </c>
      <c r="AP26" s="36">
        <v>2994.9333381962501</v>
      </c>
      <c r="AQ26" s="36">
        <v>55419.949326579095</v>
      </c>
      <c r="AR26" s="36">
        <v>58702.411282417699</v>
      </c>
      <c r="AS26" s="38">
        <v>0.35645300632451976</v>
      </c>
      <c r="AT26" s="38">
        <v>0.5302106946168994</v>
      </c>
      <c r="AU26" s="36">
        <v>69.600603353424503</v>
      </c>
      <c r="AV26" s="36">
        <v>25404.220223999942</v>
      </c>
      <c r="AW26" s="36">
        <v>-2173.5447966801585</v>
      </c>
      <c r="AX26" s="38">
        <v>-3.9219537785425918E-2</v>
      </c>
      <c r="AY26" s="38">
        <v>-7.8815117724378825E-2</v>
      </c>
      <c r="AZ26" s="36">
        <v>25181.961879102728</v>
      </c>
      <c r="BA26" s="36">
        <v>9313.8763114489539</v>
      </c>
      <c r="BB26" s="36">
        <v>18609.890940227302</v>
      </c>
      <c r="BC26" s="36">
        <v>47522.76184871079</v>
      </c>
      <c r="BD26" s="38">
        <v>0.38007025512724735</v>
      </c>
      <c r="BE26" s="38">
        <v>0.3357976895749723</v>
      </c>
      <c r="BF26" s="36">
        <v>10199.995281621408</v>
      </c>
      <c r="BG26" s="36">
        <v>14647.255686081337</v>
      </c>
      <c r="BH26" s="36">
        <v>2173.5447966801585</v>
      </c>
    </row>
    <row r="27" spans="2:60" x14ac:dyDescent="0.2">
      <c r="B27" s="35">
        <v>2024</v>
      </c>
      <c r="C27" s="36">
        <v>8718.5511655875089</v>
      </c>
      <c r="D27" s="36">
        <v>20.893994198259765</v>
      </c>
      <c r="E27" s="36">
        <v>75.039644009022069</v>
      </c>
      <c r="F27" s="36">
        <v>654236975.74013114</v>
      </c>
      <c r="G27" s="36">
        <v>139.48692213888552</v>
      </c>
      <c r="H27" s="36">
        <v>104.67048981216149</v>
      </c>
      <c r="I27" s="36">
        <v>91257502.095443606</v>
      </c>
      <c r="J27" s="36">
        <v>34962721.502442934</v>
      </c>
      <c r="K27" s="36">
        <v>29518385.080470882</v>
      </c>
      <c r="L27" s="36">
        <v>48257.433588491433</v>
      </c>
      <c r="M27" s="36">
        <v>5396078.9883835604</v>
      </c>
      <c r="N27" s="36">
        <v>10519679.058114937</v>
      </c>
      <c r="O27" s="36">
        <v>24443042.444327999</v>
      </c>
      <c r="P27" s="36">
        <v>1000000</v>
      </c>
      <c r="Q27" s="36">
        <v>35962721.502442934</v>
      </c>
      <c r="R27" s="36">
        <v>39837594.637644574</v>
      </c>
      <c r="S27" s="36">
        <v>28614056.248444572</v>
      </c>
      <c r="T27" s="36">
        <v>11223538.3892</v>
      </c>
      <c r="U27" s="37">
        <v>0.41338097873209767</v>
      </c>
      <c r="V27" s="38">
        <v>0.54313418528190283</v>
      </c>
      <c r="W27" s="36">
        <v>2162499.9999999995</v>
      </c>
      <c r="X27" s="36">
        <v>1133605.155487647</v>
      </c>
      <c r="Y27" s="36">
        <v>32666616.346955288</v>
      </c>
      <c r="Z27" s="35">
        <v>1</v>
      </c>
      <c r="AA27" s="35">
        <v>2</v>
      </c>
      <c r="AB27" s="35">
        <v>-2</v>
      </c>
      <c r="AC27" s="35">
        <v>1</v>
      </c>
      <c r="AD27" s="35">
        <v>5</v>
      </c>
      <c r="AE27" s="35">
        <v>6</v>
      </c>
      <c r="AF27" s="36">
        <v>26644.267816914686</v>
      </c>
      <c r="AG27" s="36">
        <v>9854.7291925574864</v>
      </c>
      <c r="AH27" s="36">
        <v>36498.997009472172</v>
      </c>
      <c r="AI27" s="36">
        <v>22811.887154397798</v>
      </c>
      <c r="AJ27" s="36">
        <v>15968.321008078457</v>
      </c>
      <c r="AK27" s="36">
        <v>32666.616346955285</v>
      </c>
      <c r="AL27" s="36">
        <v>25823.050200635946</v>
      </c>
      <c r="AM27" s="36">
        <v>52467.318017550628</v>
      </c>
      <c r="AN27" s="38">
        <v>0.30434795624081568</v>
      </c>
      <c r="AO27" s="36">
        <v>2294.4673004746987</v>
      </c>
      <c r="AP27" s="36">
        <v>3097.5308556408436</v>
      </c>
      <c r="AQ27" s="36">
        <v>55564.848873191469</v>
      </c>
      <c r="AR27" s="36">
        <v>59310.884163869967</v>
      </c>
      <c r="AS27" s="38">
        <v>0.38461553011705008</v>
      </c>
      <c r="AT27" s="38">
        <v>0.55076933698544661</v>
      </c>
      <c r="AU27" s="36">
        <v>69.182968169862875</v>
      </c>
      <c r="AV27" s="36">
        <v>25251.783381999951</v>
      </c>
      <c r="AW27" s="36">
        <v>-1392.4844349147352</v>
      </c>
      <c r="AX27" s="38">
        <v>-2.5060527710470768E-2</v>
      </c>
      <c r="AY27" s="38">
        <v>-5.2262064188933678E-2</v>
      </c>
      <c r="AZ27" s="36">
        <v>24703.297398835177</v>
      </c>
      <c r="BA27" s="36">
        <v>9136.8360242267099</v>
      </c>
      <c r="BB27" s="36">
        <v>20746.912452608976</v>
      </c>
      <c r="BC27" s="36">
        <v>48362.972139888167</v>
      </c>
      <c r="BD27" s="38">
        <v>0.40629908631555328</v>
      </c>
      <c r="BE27" s="38">
        <v>0.37338196491737058</v>
      </c>
      <c r="BF27" s="36">
        <v>9854.7291925574864</v>
      </c>
      <c r="BG27" s="36">
        <v>15968.321008078457</v>
      </c>
      <c r="BH27" s="36">
        <v>1392.4844349147352</v>
      </c>
    </row>
    <row r="28" spans="2:60" x14ac:dyDescent="0.2">
      <c r="B28" s="35">
        <v>2025</v>
      </c>
      <c r="C28" s="36">
        <v>8849.8859754848818</v>
      </c>
      <c r="D28" s="36">
        <v>26.362258065030957</v>
      </c>
      <c r="E28" s="36">
        <v>75.363396661098065</v>
      </c>
      <c r="F28" s="36">
        <v>666957467.17595589</v>
      </c>
      <c r="G28" s="36">
        <v>139.70059603847812</v>
      </c>
      <c r="H28" s="36">
        <v>105.28311433039651</v>
      </c>
      <c r="I28" s="36">
        <v>93174355.696794748</v>
      </c>
      <c r="J28" s="36">
        <v>36370646.156975016</v>
      </c>
      <c r="K28" s="36">
        <v>30207584.326353349</v>
      </c>
      <c r="L28" s="36">
        <v>54852.335388789499</v>
      </c>
      <c r="M28" s="36">
        <v>6108209.4952328755</v>
      </c>
      <c r="N28" s="36">
        <v>10213843.122057576</v>
      </c>
      <c r="O28" s="36">
        <v>26156803.03491744</v>
      </c>
      <c r="P28" s="36">
        <v>1000000</v>
      </c>
      <c r="Q28" s="36">
        <v>37370646.156975016</v>
      </c>
      <c r="R28" s="36">
        <v>40640208.34327244</v>
      </c>
      <c r="S28" s="36">
        <v>29349025.806472439</v>
      </c>
      <c r="T28" s="36">
        <v>11291182.536800001</v>
      </c>
      <c r="U28" s="37">
        <v>0.41686574699198731</v>
      </c>
      <c r="V28" s="38">
        <v>0.54351799778317822</v>
      </c>
      <c r="W28" s="36">
        <v>2174999.9999999995</v>
      </c>
      <c r="X28" s="36">
        <v>1140879.0973524936</v>
      </c>
      <c r="Y28" s="36">
        <v>34054767.059622519</v>
      </c>
      <c r="Z28" s="35">
        <v>0</v>
      </c>
      <c r="AA28" s="35">
        <v>0</v>
      </c>
      <c r="AB28" s="35">
        <v>-2</v>
      </c>
      <c r="AC28" s="35">
        <v>0</v>
      </c>
      <c r="AD28" s="35">
        <v>4</v>
      </c>
      <c r="AE28" s="35">
        <v>4</v>
      </c>
      <c r="AF28" s="36">
        <v>25791.778115851008</v>
      </c>
      <c r="AG28" s="36">
        <v>9539.4247825750317</v>
      </c>
      <c r="AH28" s="36">
        <v>35331.20289842604</v>
      </c>
      <c r="AI28" s="36">
        <v>24515.34227704749</v>
      </c>
      <c r="AJ28" s="36">
        <v>17160.739593933242</v>
      </c>
      <c r="AK28" s="36">
        <v>34054.767059622522</v>
      </c>
      <c r="AL28" s="36">
        <v>26700.164376508274</v>
      </c>
      <c r="AM28" s="36">
        <v>52491.942492359281</v>
      </c>
      <c r="AN28" s="38">
        <v>0.32692140506004624</v>
      </c>
      <c r="AO28" s="36">
        <v>2352.0261370751127</v>
      </c>
      <c r="AP28" s="36">
        <v>3175.2352850514026</v>
      </c>
      <c r="AQ28" s="36">
        <v>55667.177777410681</v>
      </c>
      <c r="AR28" s="36">
        <v>59846.545175473526</v>
      </c>
      <c r="AS28" s="38">
        <v>0.4096367167923744</v>
      </c>
      <c r="AT28" s="38">
        <v>0.56903480325843336</v>
      </c>
      <c r="AU28" s="36">
        <v>68.695498255319507</v>
      </c>
      <c r="AV28" s="36">
        <v>25073.856863191621</v>
      </c>
      <c r="AW28" s="36">
        <v>-717.92125265938739</v>
      </c>
      <c r="AX28" s="38">
        <v>-1.2896670557470121E-2</v>
      </c>
      <c r="AY28" s="38">
        <v>-2.7835275622899773E-2</v>
      </c>
      <c r="AZ28" s="36">
        <v>24178.657996858583</v>
      </c>
      <c r="BA28" s="36">
        <v>8942.7913139065986</v>
      </c>
      <c r="BB28" s="36">
        <v>22666.656362202164</v>
      </c>
      <c r="BC28" s="36">
        <v>48988.108764306693</v>
      </c>
      <c r="BD28" s="38">
        <v>0.42943857853386547</v>
      </c>
      <c r="BE28" s="38">
        <v>0.407181705040562</v>
      </c>
      <c r="BF28" s="36">
        <v>9539.4247825750317</v>
      </c>
      <c r="BG28" s="36">
        <v>17160.739593933242</v>
      </c>
      <c r="BH28" s="36">
        <v>717.92125265938739</v>
      </c>
    </row>
    <row r="29" spans="2:60" x14ac:dyDescent="0.2">
      <c r="B29" s="35">
        <v>2026</v>
      </c>
      <c r="C29" s="36">
        <v>8959.6441304047239</v>
      </c>
      <c r="D29" s="36">
        <v>33.261646561822673</v>
      </c>
      <c r="E29" s="36">
        <v>75.966851403354937</v>
      </c>
      <c r="F29" s="36">
        <v>680635954.28139699</v>
      </c>
      <c r="G29" s="36">
        <v>139.9076731439277</v>
      </c>
      <c r="H29" s="36">
        <v>106.28345415913907</v>
      </c>
      <c r="I29" s="36">
        <v>95226192.621607006</v>
      </c>
      <c r="J29" s="36">
        <v>37611287.230913892</v>
      </c>
      <c r="K29" s="36">
        <v>30972942.784184869</v>
      </c>
      <c r="L29" s="36">
        <v>63763.869304371299</v>
      </c>
      <c r="M29" s="36">
        <v>6574580.5774246557</v>
      </c>
      <c r="N29" s="36">
        <v>10138591.361825561</v>
      </c>
      <c r="O29" s="36">
        <v>27472695.869088333</v>
      </c>
      <c r="P29" s="36">
        <v>1000000</v>
      </c>
      <c r="Q29" s="36">
        <v>38611287.230913892</v>
      </c>
      <c r="R29" s="36">
        <v>41428646.251486465</v>
      </c>
      <c r="S29" s="36">
        <v>30072798.91668646</v>
      </c>
      <c r="T29" s="36">
        <v>11355847.334800001</v>
      </c>
      <c r="U29" s="37">
        <v>0.42037989156682581</v>
      </c>
      <c r="V29" s="38">
        <v>0.54468867412097122</v>
      </c>
      <c r="W29" s="36">
        <v>2187499.9999999995</v>
      </c>
      <c r="X29" s="36">
        <v>1148203.6781000607</v>
      </c>
      <c r="Y29" s="36">
        <v>35275583.552813843</v>
      </c>
      <c r="Z29" s="35">
        <v>1</v>
      </c>
      <c r="AA29" s="35">
        <v>0</v>
      </c>
      <c r="AB29" s="35">
        <v>0</v>
      </c>
      <c r="AC29" s="35">
        <v>1</v>
      </c>
      <c r="AD29" s="35">
        <v>2</v>
      </c>
      <c r="AE29" s="35">
        <v>3</v>
      </c>
      <c r="AF29" s="36">
        <v>25562.704721077051</v>
      </c>
      <c r="AG29" s="36">
        <v>9454.6990064257589</v>
      </c>
      <c r="AH29" s="36">
        <v>35017.403727502809</v>
      </c>
      <c r="AI29" s="36">
        <v>25820.884546388075</v>
      </c>
      <c r="AJ29" s="36">
        <v>18074.619182471652</v>
      </c>
      <c r="AK29" s="36">
        <v>35275.583552813834</v>
      </c>
      <c r="AL29" s="36">
        <v>27529.31818889741</v>
      </c>
      <c r="AM29" s="36">
        <v>53092.022909974461</v>
      </c>
      <c r="AN29" s="38">
        <v>0.34043945195156522</v>
      </c>
      <c r="AO29" s="36">
        <v>2391.9069304658697</v>
      </c>
      <c r="AP29" s="36">
        <v>3229.0743561289241</v>
      </c>
      <c r="AQ29" s="36">
        <v>56321.097266103388</v>
      </c>
      <c r="AR29" s="36">
        <v>60838.288273890881</v>
      </c>
      <c r="AS29" s="38">
        <v>0.42441832732281626</v>
      </c>
      <c r="AT29" s="38">
        <v>0.57982537894565589</v>
      </c>
      <c r="AU29" s="36">
        <v>68.925694126562604</v>
      </c>
      <c r="AV29" s="36">
        <v>25157.87835619535</v>
      </c>
      <c r="AW29" s="36">
        <v>-404.82636488170101</v>
      </c>
      <c r="AX29" s="38">
        <v>-7.1878280880962883E-3</v>
      </c>
      <c r="AY29" s="38">
        <v>-1.5836601380757341E-2</v>
      </c>
      <c r="AZ29" s="36">
        <v>23666.414358565173</v>
      </c>
      <c r="BA29" s="36">
        <v>8753.3313380994477</v>
      </c>
      <c r="BB29" s="36">
        <v>24401.035514511055</v>
      </c>
      <c r="BC29" s="36">
        <v>49500.470556822358</v>
      </c>
      <c r="BD29" s="38">
        <v>0.44220237603249252</v>
      </c>
      <c r="BE29" s="38">
        <v>0.4332485817742886</v>
      </c>
      <c r="BF29" s="36">
        <v>9454.6990064257589</v>
      </c>
      <c r="BG29" s="36">
        <v>18074.619182471652</v>
      </c>
      <c r="BH29" s="36">
        <v>404.82636488170101</v>
      </c>
    </row>
    <row r="30" spans="2:60" x14ac:dyDescent="0.2">
      <c r="B30" s="35">
        <v>2027</v>
      </c>
      <c r="C30" s="36">
        <v>9032.8111339924599</v>
      </c>
      <c r="D30" s="36">
        <v>41.966705935222805</v>
      </c>
      <c r="E30" s="36">
        <v>76.696426338136277</v>
      </c>
      <c r="F30" s="36">
        <v>692784333.76454997</v>
      </c>
      <c r="G30" s="36">
        <v>140.08831323835329</v>
      </c>
      <c r="H30" s="36">
        <v>107.44272997119124</v>
      </c>
      <c r="I30" s="36">
        <v>97050988.755032167</v>
      </c>
      <c r="J30" s="36">
        <v>38630765.295557335</v>
      </c>
      <c r="K30" s="36">
        <v>31601667.039135322</v>
      </c>
      <c r="L30" s="36">
        <v>76824.00091516161</v>
      </c>
      <c r="M30" s="36">
        <v>6952274.2555068471</v>
      </c>
      <c r="N30" s="36">
        <v>10212944.527959395</v>
      </c>
      <c r="O30" s="36">
        <v>28417820.767597936</v>
      </c>
      <c r="P30" s="36">
        <v>1000000</v>
      </c>
      <c r="Q30" s="36">
        <v>39630765.295557335</v>
      </c>
      <c r="R30" s="36">
        <v>42202988.095765576</v>
      </c>
      <c r="S30" s="36">
        <v>30785534.262965575</v>
      </c>
      <c r="T30" s="36">
        <v>11417453.832800001</v>
      </c>
      <c r="U30" s="37">
        <v>0.42392366009657545</v>
      </c>
      <c r="V30" s="38">
        <v>0.54489944112790634</v>
      </c>
      <c r="W30" s="36">
        <v>2199999.9999999995</v>
      </c>
      <c r="X30" s="36">
        <v>1155579.1915412273</v>
      </c>
      <c r="Y30" s="36">
        <v>36275186.104016103</v>
      </c>
      <c r="Z30" s="35">
        <v>0</v>
      </c>
      <c r="AA30" s="35">
        <v>0</v>
      </c>
      <c r="AB30" s="35">
        <v>0</v>
      </c>
      <c r="AC30" s="35">
        <v>1</v>
      </c>
      <c r="AD30" s="35">
        <v>2</v>
      </c>
      <c r="AE30" s="35">
        <v>3</v>
      </c>
      <c r="AF30" s="36">
        <v>25738.103678533076</v>
      </c>
      <c r="AG30" s="36">
        <v>9519.5725934300444</v>
      </c>
      <c r="AH30" s="36">
        <v>35257.676271963122</v>
      </c>
      <c r="AI30" s="36">
        <v>26755.613510586059</v>
      </c>
      <c r="AJ30" s="36">
        <v>18728.929457410239</v>
      </c>
      <c r="AK30" s="36">
        <v>36275.186104016102</v>
      </c>
      <c r="AL30" s="36">
        <v>28248.502050840281</v>
      </c>
      <c r="AM30" s="36">
        <v>53986.605729373361</v>
      </c>
      <c r="AN30" s="38">
        <v>0.34691807725967272</v>
      </c>
      <c r="AO30" s="36">
        <v>2425.0709665349273</v>
      </c>
      <c r="AP30" s="36">
        <v>3273.8458048221519</v>
      </c>
      <c r="AQ30" s="36">
        <v>57260.451534195512</v>
      </c>
      <c r="AR30" s="36">
        <v>62013.289782549182</v>
      </c>
      <c r="AS30" s="38">
        <v>0.43144967158499642</v>
      </c>
      <c r="AT30" s="38">
        <v>0.58495826025704734</v>
      </c>
      <c r="AU30" s="36">
        <v>69.022111854289378</v>
      </c>
      <c r="AV30" s="36">
        <v>25193.070826815623</v>
      </c>
      <c r="AW30" s="36">
        <v>-545.03285171745301</v>
      </c>
      <c r="AX30" s="38">
        <v>-9.5184867934889322E-3</v>
      </c>
      <c r="AY30" s="38">
        <v>-2.117610755341074E-2</v>
      </c>
      <c r="AZ30" s="36">
        <v>23694.949058681406</v>
      </c>
      <c r="BA30" s="36">
        <v>8763.8852682794241</v>
      </c>
      <c r="BB30" s="36">
        <v>25732.224458997003</v>
      </c>
      <c r="BC30" s="36">
        <v>50471.391448258728</v>
      </c>
      <c r="BD30" s="38">
        <v>0.44732147686691637</v>
      </c>
      <c r="BE30" s="38">
        <v>0.44938912931257469</v>
      </c>
      <c r="BF30" s="36">
        <v>9519.5725934300444</v>
      </c>
      <c r="BG30" s="36">
        <v>18728.929457410239</v>
      </c>
      <c r="BH30" s="36">
        <v>545.03285171745301</v>
      </c>
    </row>
    <row r="31" spans="2:60" x14ac:dyDescent="0.2">
      <c r="B31" s="35">
        <v>2028</v>
      </c>
      <c r="C31" s="36">
        <v>9093.75031739923</v>
      </c>
      <c r="D31" s="36">
        <v>52.950006662476973</v>
      </c>
      <c r="E31" s="36">
        <v>77.482244057193114</v>
      </c>
      <c r="F31" s="36">
        <v>704604181.48790455</v>
      </c>
      <c r="G31" s="36">
        <v>140.28131817686773</v>
      </c>
      <c r="H31" s="36">
        <v>108.69311331644825</v>
      </c>
      <c r="I31" s="36">
        <v>98842803.372056201</v>
      </c>
      <c r="J31" s="36">
        <v>39668892.089654088</v>
      </c>
      <c r="K31" s="36">
        <v>32213901.398219626</v>
      </c>
      <c r="L31" s="36">
        <v>97726.024968706901</v>
      </c>
      <c r="M31" s="36">
        <v>7357264.6664657518</v>
      </c>
      <c r="N31" s="36">
        <v>10416390.59990594</v>
      </c>
      <c r="O31" s="36">
        <v>29252501.489748146</v>
      </c>
      <c r="P31" s="36">
        <v>1050000</v>
      </c>
      <c r="Q31" s="36">
        <v>40718892.089654088</v>
      </c>
      <c r="R31" s="36">
        <v>42963390.877072781</v>
      </c>
      <c r="S31" s="36">
        <v>31487442.045272779</v>
      </c>
      <c r="T31" s="36">
        <v>11475948.831800001</v>
      </c>
      <c r="U31" s="37">
        <v>0.42749730230878324</v>
      </c>
      <c r="V31" s="38">
        <v>0.54509822847637912</v>
      </c>
      <c r="W31" s="36">
        <v>2212499.9999999995</v>
      </c>
      <c r="X31" s="36">
        <v>1163005.934165712</v>
      </c>
      <c r="Y31" s="36">
        <v>37343386.155488379</v>
      </c>
      <c r="Z31" s="35">
        <v>0</v>
      </c>
      <c r="AA31" s="35">
        <v>0</v>
      </c>
      <c r="AB31" s="35">
        <v>0</v>
      </c>
      <c r="AC31" s="35">
        <v>1</v>
      </c>
      <c r="AD31" s="35">
        <v>1</v>
      </c>
      <c r="AE31" s="35">
        <v>2</v>
      </c>
      <c r="AF31" s="36">
        <v>26397.70168946197</v>
      </c>
      <c r="AG31" s="36">
        <v>9763.5335015818255</v>
      </c>
      <c r="AH31" s="36">
        <v>36161.235191043794</v>
      </c>
      <c r="AI31" s="36">
        <v>27579.85265390655</v>
      </c>
      <c r="AJ31" s="36">
        <v>19305.896857734584</v>
      </c>
      <c r="AK31" s="36">
        <v>37343.386155488377</v>
      </c>
      <c r="AL31" s="36">
        <v>29069.430359316408</v>
      </c>
      <c r="AM31" s="36">
        <v>55467.132048778381</v>
      </c>
      <c r="AN31" s="38">
        <v>0.3480601239803921</v>
      </c>
      <c r="AO31" s="36">
        <v>2456.9604275664751</v>
      </c>
      <c r="AP31" s="36">
        <v>3316.8965772147417</v>
      </c>
      <c r="AQ31" s="36">
        <v>58784.028625993124</v>
      </c>
      <c r="AR31" s="36">
        <v>63741.087844950351</v>
      </c>
      <c r="AS31" s="38">
        <v>0.43268562847553377</v>
      </c>
      <c r="AT31" s="38">
        <v>0.58586050878713969</v>
      </c>
      <c r="AU31" s="36">
        <v>70.367769043836134</v>
      </c>
      <c r="AV31" s="36">
        <v>25684.235701000191</v>
      </c>
      <c r="AW31" s="36">
        <v>-713.46598846177949</v>
      </c>
      <c r="AX31" s="38">
        <v>-1.2137072009833281E-2</v>
      </c>
      <c r="AY31" s="38">
        <v>-2.7027579781560944E-2</v>
      </c>
      <c r="AZ31" s="36">
        <v>24069.262135408986</v>
      </c>
      <c r="BA31" s="36">
        <v>8902.329830904695</v>
      </c>
      <c r="BB31" s="36">
        <v>26686.221004960767</v>
      </c>
      <c r="BC31" s="36">
        <v>51651.946669786215</v>
      </c>
      <c r="BD31" s="38">
        <v>0.44702738142085235</v>
      </c>
      <c r="BE31" s="38">
        <v>0.45397060440938636</v>
      </c>
      <c r="BF31" s="36">
        <v>9763.5335015818255</v>
      </c>
      <c r="BG31" s="36">
        <v>19305.896857734584</v>
      </c>
      <c r="BH31" s="36">
        <v>713.46598846177949</v>
      </c>
    </row>
    <row r="32" spans="2:60" x14ac:dyDescent="0.2">
      <c r="B32" s="35">
        <v>2029</v>
      </c>
      <c r="C32" s="36">
        <v>9115.1497759615795</v>
      </c>
      <c r="D32" s="36">
        <v>66.80779782630492</v>
      </c>
      <c r="E32" s="36">
        <v>78.277068736299938</v>
      </c>
      <c r="F32" s="36">
        <v>713507205.55461359</v>
      </c>
      <c r="G32" s="36">
        <v>140.52764408031953</v>
      </c>
      <c r="H32" s="36">
        <v>110.00092055025465</v>
      </c>
      <c r="I32" s="36">
        <v>100267486.63092214</v>
      </c>
      <c r="J32" s="36">
        <v>40449415.002605438</v>
      </c>
      <c r="K32" s="36">
        <v>32595444.931916069</v>
      </c>
      <c r="L32" s="36">
        <v>123143.76038800211</v>
      </c>
      <c r="M32" s="36">
        <v>7730826.3103013681</v>
      </c>
      <c r="N32" s="36">
        <v>10963421.785018615</v>
      </c>
      <c r="O32" s="36">
        <v>29485993.217586827</v>
      </c>
      <c r="P32" s="36">
        <v>800000</v>
      </c>
      <c r="Q32" s="36">
        <v>41249415.002605438</v>
      </c>
      <c r="R32" s="36">
        <v>43710103.951587915</v>
      </c>
      <c r="S32" s="36">
        <v>32178776.913987916</v>
      </c>
      <c r="T32" s="36">
        <v>11531327.037599999</v>
      </c>
      <c r="U32" s="37">
        <v>0.4311010700361792</v>
      </c>
      <c r="V32" s="38">
        <v>0.54376789596852049</v>
      </c>
      <c r="W32" s="36">
        <v>2224999.9999999995</v>
      </c>
      <c r="X32" s="36">
        <v>1170484.2051506941</v>
      </c>
      <c r="Y32" s="36">
        <v>37853930.797454745</v>
      </c>
      <c r="Z32" s="35">
        <v>0</v>
      </c>
      <c r="AA32" s="35">
        <v>0</v>
      </c>
      <c r="AB32" s="35">
        <v>0</v>
      </c>
      <c r="AC32" s="35">
        <v>1</v>
      </c>
      <c r="AD32" s="35">
        <v>1</v>
      </c>
      <c r="AE32" s="35">
        <v>2</v>
      </c>
      <c r="AF32" s="36">
        <v>27175.125774374479</v>
      </c>
      <c r="AG32" s="36">
        <v>10051.073916549467</v>
      </c>
      <c r="AH32" s="36">
        <v>37226.199690923946</v>
      </c>
      <c r="AI32" s="36">
        <v>27802.856880905281</v>
      </c>
      <c r="AJ32" s="36">
        <v>19461.999816633695</v>
      </c>
      <c r="AK32" s="36">
        <v>37853.930797454748</v>
      </c>
      <c r="AL32" s="36">
        <v>29513.073733183162</v>
      </c>
      <c r="AM32" s="36">
        <v>56688.199507557641</v>
      </c>
      <c r="AN32" s="38">
        <v>0.34331659826378913</v>
      </c>
      <c r="AO32" s="36">
        <v>2462.0615390834864</v>
      </c>
      <c r="AP32" s="36">
        <v>3323.7830777627069</v>
      </c>
      <c r="AQ32" s="36">
        <v>60011.982585320351</v>
      </c>
      <c r="AR32" s="36">
        <v>65029.056571829227</v>
      </c>
      <c r="AS32" s="38">
        <v>0.42754513669124272</v>
      </c>
      <c r="AT32" s="38">
        <v>0.58210794978460723</v>
      </c>
      <c r="AU32" s="36">
        <v>71.24591086932314</v>
      </c>
      <c r="AV32" s="36">
        <v>26004.757467302945</v>
      </c>
      <c r="AW32" s="36">
        <v>-1170.3683070715342</v>
      </c>
      <c r="AX32" s="38">
        <v>-1.9502243662881759E-2</v>
      </c>
      <c r="AY32" s="38">
        <v>-4.3067631656563105E-2</v>
      </c>
      <c r="AZ32" s="36">
        <v>24857.221524536249</v>
      </c>
      <c r="BA32" s="36">
        <v>9193.7668652394368</v>
      </c>
      <c r="BB32" s="36">
        <v>27527.084819832835</v>
      </c>
      <c r="BC32" s="36">
        <v>53319.947763658667</v>
      </c>
      <c r="BD32" s="38">
        <v>0.44058669346148283</v>
      </c>
      <c r="BE32" s="38">
        <v>0.45869314150214874</v>
      </c>
      <c r="BF32" s="36">
        <v>10051.073916549467</v>
      </c>
      <c r="BG32" s="36">
        <v>19461.999816633695</v>
      </c>
      <c r="BH32" s="36">
        <v>1170.3683070715342</v>
      </c>
    </row>
    <row r="33" spans="2:60" x14ac:dyDescent="0.2">
      <c r="B33" s="35">
        <v>2030</v>
      </c>
      <c r="C33" s="36">
        <v>9137.8843210251071</v>
      </c>
      <c r="D33" s="36">
        <v>84.292375614814389</v>
      </c>
      <c r="E33" s="36">
        <v>79.047671480204343</v>
      </c>
      <c r="F33" s="36">
        <v>722328477.83250284</v>
      </c>
      <c r="G33" s="36">
        <v>140.73489680606679</v>
      </c>
      <c r="H33" s="36">
        <v>111.24765888526426</v>
      </c>
      <c r="I33" s="36">
        <v>101656823.78784057</v>
      </c>
      <c r="J33" s="36">
        <v>41122898.386589274</v>
      </c>
      <c r="K33" s="36">
        <v>32981281.543066092</v>
      </c>
      <c r="L33" s="36">
        <v>156406.97157797724</v>
      </c>
      <c r="M33" s="36">
        <v>7985209.8719452024</v>
      </c>
      <c r="N33" s="36">
        <v>11152201.646922113</v>
      </c>
      <c r="O33" s="36">
        <v>29970696.739667162</v>
      </c>
      <c r="P33" s="36">
        <v>1050000</v>
      </c>
      <c r="Q33" s="36">
        <v>42172898.386589274</v>
      </c>
      <c r="R33" s="36">
        <v>44443409.410507999</v>
      </c>
      <c r="S33" s="36">
        <v>32859831.445907999</v>
      </c>
      <c r="T33" s="36">
        <v>11583577.964600001</v>
      </c>
      <c r="U33" s="37">
        <v>0.43473521723442293</v>
      </c>
      <c r="V33" s="38">
        <v>0.54245378893861584</v>
      </c>
      <c r="W33" s="36">
        <v>2237500</v>
      </c>
      <c r="X33" s="36">
        <v>1178908.9943661119</v>
      </c>
      <c r="Y33" s="36">
        <v>38756489.392223164</v>
      </c>
      <c r="Z33" s="35">
        <v>0</v>
      </c>
      <c r="AA33" s="35">
        <v>0</v>
      </c>
      <c r="AB33" s="35">
        <v>0</v>
      </c>
      <c r="AC33" s="35">
        <v>1</v>
      </c>
      <c r="AD33" s="35">
        <v>0</v>
      </c>
      <c r="AE33" s="35">
        <v>1</v>
      </c>
      <c r="AF33" s="36">
        <v>28335.447870237982</v>
      </c>
      <c r="AG33" s="36">
        <v>10480.234143786653</v>
      </c>
      <c r="AH33" s="36">
        <v>38815.682014024635</v>
      </c>
      <c r="AI33" s="36">
        <v>28276.255248436511</v>
      </c>
      <c r="AJ33" s="36">
        <v>19793.378673905558</v>
      </c>
      <c r="AK33" s="36">
        <v>38756.489392223164</v>
      </c>
      <c r="AL33" s="36">
        <v>30273.61281769221</v>
      </c>
      <c r="AM33" s="36">
        <v>58609.060687930192</v>
      </c>
      <c r="AN33" s="38">
        <v>0.33771874931245499</v>
      </c>
      <c r="AO33" s="36">
        <v>2464.2127505636822</v>
      </c>
      <c r="AP33" s="36">
        <v>3326.687213260971</v>
      </c>
      <c r="AQ33" s="36">
        <v>61935.747901191164</v>
      </c>
      <c r="AR33" s="36">
        <v>67091.937262461142</v>
      </c>
      <c r="AS33" s="38">
        <v>0.42145534027167619</v>
      </c>
      <c r="AT33" s="38">
        <v>0.57766239839832367</v>
      </c>
      <c r="AU33" s="36">
        <v>71.306319162132013</v>
      </c>
      <c r="AV33" s="36">
        <v>26026.806494178185</v>
      </c>
      <c r="AW33" s="36">
        <v>-2308.641376059797</v>
      </c>
      <c r="AX33" s="38">
        <v>-3.7274779982359695E-2</v>
      </c>
      <c r="AY33" s="38">
        <v>-8.1475379765733963E-2</v>
      </c>
      <c r="AZ33" s="36">
        <v>25732.754372467298</v>
      </c>
      <c r="BA33" s="36">
        <v>9517.5940829673582</v>
      </c>
      <c r="BB33" s="36">
        <v>27762.719062664451</v>
      </c>
      <c r="BC33" s="36">
        <v>54684.251799299775</v>
      </c>
      <c r="BD33" s="38">
        <v>0.43369109955210888</v>
      </c>
      <c r="BE33" s="38">
        <v>0.44825032398019227</v>
      </c>
      <c r="BF33" s="36">
        <v>10480.234143786653</v>
      </c>
      <c r="BG33" s="36">
        <v>19793.378673905558</v>
      </c>
      <c r="BH33" s="36">
        <v>2308.641376059797</v>
      </c>
    </row>
    <row r="34" spans="2:60" x14ac:dyDescent="0.2">
      <c r="B34" s="35">
        <v>2031</v>
      </c>
      <c r="C34" s="36">
        <v>9159.1192567806029</v>
      </c>
      <c r="D34" s="36">
        <v>106.35292313124789</v>
      </c>
      <c r="E34" s="36">
        <v>79.779887341411964</v>
      </c>
      <c r="F34" s="36">
        <v>730713502.45251334</v>
      </c>
      <c r="G34" s="36">
        <v>140.89698396095318</v>
      </c>
      <c r="H34" s="36">
        <v>112.40745507149573</v>
      </c>
      <c r="I34" s="36">
        <v>102955328.63510369</v>
      </c>
      <c r="J34" s="36">
        <v>41720349.342630342</v>
      </c>
      <c r="K34" s="36">
        <v>33441922.73222556</v>
      </c>
      <c r="L34" s="36">
        <v>204066.05352806687</v>
      </c>
      <c r="M34" s="36">
        <v>8074360.5568767088</v>
      </c>
      <c r="N34" s="36">
        <v>11724797.788209289</v>
      </c>
      <c r="O34" s="36">
        <v>29995551.554421045</v>
      </c>
      <c r="P34" s="36">
        <v>1000000</v>
      </c>
      <c r="Q34" s="36">
        <v>42720349.342630342</v>
      </c>
      <c r="R34" s="36">
        <v>44940509.006758973</v>
      </c>
      <c r="S34" s="36">
        <v>33377656.917720374</v>
      </c>
      <c r="T34" s="36">
        <v>11562852.089038601</v>
      </c>
      <c r="U34" s="37">
        <v>0.43839999999999985</v>
      </c>
      <c r="V34" s="38">
        <v>0.54317139550096782</v>
      </c>
      <c r="W34" s="36">
        <v>2250000</v>
      </c>
      <c r="X34" s="36">
        <v>1187399.0351922167</v>
      </c>
      <c r="Y34" s="36">
        <v>39282950.30743812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6">
        <v>29722.365234812038</v>
      </c>
      <c r="AG34" s="36">
        <v>10993.203579998974</v>
      </c>
      <c r="AH34" s="36">
        <v>40715.568814811013</v>
      </c>
      <c r="AI34" s="36">
        <v>28289.746727439146</v>
      </c>
      <c r="AJ34" s="36">
        <v>19802.822709207401</v>
      </c>
      <c r="AK34" s="36">
        <v>39282.950307438121</v>
      </c>
      <c r="AL34" s="36">
        <v>30796.026289206377</v>
      </c>
      <c r="AM34" s="36">
        <v>60518.391524018414</v>
      </c>
      <c r="AN34" s="38">
        <v>0.32721991134460504</v>
      </c>
      <c r="AO34" s="36">
        <v>2466.3639620438776</v>
      </c>
      <c r="AP34" s="36">
        <v>3329.5913487592347</v>
      </c>
      <c r="AQ34" s="36">
        <v>63847.982872777648</v>
      </c>
      <c r="AR34" s="36">
        <v>69005.315542250159</v>
      </c>
      <c r="AS34" s="38">
        <v>0.40996474699283231</v>
      </c>
      <c r="AT34" s="38">
        <v>0.56927426530476766</v>
      </c>
      <c r="AU34" s="36">
        <v>71.306319162132013</v>
      </c>
      <c r="AV34" s="36">
        <v>26026.806494178185</v>
      </c>
      <c r="AW34" s="36">
        <v>-3695.5587406338527</v>
      </c>
      <c r="AX34" s="38">
        <v>-5.7880587206608505E-2</v>
      </c>
      <c r="AY34" s="38">
        <v>-0.12433595749995914</v>
      </c>
      <c r="AZ34" s="36">
        <v>26922.245900438149</v>
      </c>
      <c r="BA34" s="36">
        <v>9957.5430042716434</v>
      </c>
      <c r="BB34" s="36">
        <v>28243.307122108316</v>
      </c>
      <c r="BC34" s="36">
        <v>56650.103890185608</v>
      </c>
      <c r="BD34" s="38">
        <v>0.42146032233418534</v>
      </c>
      <c r="BE34" s="38">
        <v>0.44235237906239616</v>
      </c>
      <c r="BF34" s="36">
        <v>10993.203579998974</v>
      </c>
      <c r="BG34" s="36">
        <v>19802.822709207401</v>
      </c>
      <c r="BH34" s="36">
        <v>3695.5587406338527</v>
      </c>
    </row>
    <row r="35" spans="2:60" x14ac:dyDescent="0.2">
      <c r="B35" s="35">
        <v>2032</v>
      </c>
      <c r="C35" s="36">
        <v>9184.6463357858829</v>
      </c>
      <c r="D35" s="36">
        <v>122.95621156570822</v>
      </c>
      <c r="E35" s="36">
        <v>80.402908782179423</v>
      </c>
      <c r="F35" s="36">
        <v>738472281.53277075</v>
      </c>
      <c r="G35" s="36">
        <v>141.09833941025445</v>
      </c>
      <c r="H35" s="36">
        <v>113.44716912919681</v>
      </c>
      <c r="I35" s="36">
        <v>104197212.62477587</v>
      </c>
      <c r="J35" s="36">
        <v>42239714.124135524</v>
      </c>
      <c r="K35" s="36">
        <v>33879981.277087085</v>
      </c>
      <c r="L35" s="36">
        <v>252714.75592515475</v>
      </c>
      <c r="M35" s="36">
        <v>8107018.0911232848</v>
      </c>
      <c r="N35" s="36">
        <v>12277000.412287261</v>
      </c>
      <c r="O35" s="36">
        <v>29962713.711848255</v>
      </c>
      <c r="P35" s="36">
        <v>1000000</v>
      </c>
      <c r="Q35" s="36">
        <v>43239714.124135524</v>
      </c>
      <c r="R35" s="36">
        <v>45420564.706567466</v>
      </c>
      <c r="S35" s="36">
        <v>33903642.60239625</v>
      </c>
      <c r="T35" s="36">
        <v>11516922.10417122</v>
      </c>
      <c r="U35" s="37">
        <v>0.44037774105532196</v>
      </c>
      <c r="V35" s="38">
        <v>0.54379445474722465</v>
      </c>
      <c r="W35" s="36">
        <v>2257000</v>
      </c>
      <c r="X35" s="36">
        <v>1197399.0351922167</v>
      </c>
      <c r="Y35" s="36">
        <v>39785315.088943303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6">
        <v>31197.143564109276</v>
      </c>
      <c r="AG35" s="36">
        <v>11538.66953741028</v>
      </c>
      <c r="AH35" s="36">
        <v>42735.813101519554</v>
      </c>
      <c r="AI35" s="36">
        <v>28246.645551533024</v>
      </c>
      <c r="AJ35" s="36">
        <v>19772.651886073116</v>
      </c>
      <c r="AK35" s="36">
        <v>39785.315088943302</v>
      </c>
      <c r="AL35" s="36">
        <v>31311.321423483394</v>
      </c>
      <c r="AM35" s="36">
        <v>62508.46498759267</v>
      </c>
      <c r="AN35" s="38">
        <v>0.31631958791497755</v>
      </c>
      <c r="AO35" s="36">
        <v>2464.3100898220423</v>
      </c>
      <c r="AP35" s="36">
        <v>3326.8186212597575</v>
      </c>
      <c r="AQ35" s="36">
        <v>65835.28360885242</v>
      </c>
      <c r="AR35" s="36">
        <v>70982.45865305257</v>
      </c>
      <c r="AS35" s="38">
        <v>0.3979383933373839</v>
      </c>
      <c r="AT35" s="38">
        <v>0.56049502713629029</v>
      </c>
      <c r="AU35" s="36">
        <v>71.306319162132013</v>
      </c>
      <c r="AV35" s="36">
        <v>26026.806494178185</v>
      </c>
      <c r="AW35" s="36">
        <v>-5170.3370699310908</v>
      </c>
      <c r="AX35" s="38">
        <v>-7.8534439080564261E-2</v>
      </c>
      <c r="AY35" s="38">
        <v>-0.16573110481432987</v>
      </c>
      <c r="AZ35" s="36">
        <v>28322.091072308594</v>
      </c>
      <c r="BA35" s="36">
        <v>10475.293958251126</v>
      </c>
      <c r="BB35" s="36">
        <v>28263.503838968219</v>
      </c>
      <c r="BC35" s="36">
        <v>58581.837717837479</v>
      </c>
      <c r="BD35" s="38">
        <v>0.40891103550381525</v>
      </c>
      <c r="BE35" s="38">
        <v>0.42930632769641203</v>
      </c>
      <c r="BF35" s="36">
        <v>11538.66953741028</v>
      </c>
      <c r="BG35" s="36">
        <v>19772.651886073116</v>
      </c>
      <c r="BH35" s="36">
        <v>5170.3370699310908</v>
      </c>
    </row>
    <row r="36" spans="2:60" x14ac:dyDescent="0.2">
      <c r="B36" s="35">
        <v>2033</v>
      </c>
      <c r="C36" s="36">
        <v>9216.4048158655114</v>
      </c>
      <c r="D36" s="36">
        <v>142.15152266133873</v>
      </c>
      <c r="E36" s="36">
        <v>80.964288032037615</v>
      </c>
      <c r="F36" s="36">
        <v>746199654.13159382</v>
      </c>
      <c r="G36" s="36">
        <v>141.29812614044809</v>
      </c>
      <c r="H36" s="36">
        <v>114.40102183222423</v>
      </c>
      <c r="I36" s="36">
        <v>105436612.85544467</v>
      </c>
      <c r="J36" s="36">
        <v>42712647.498257183</v>
      </c>
      <c r="K36" s="36">
        <v>34300810.377875999</v>
      </c>
      <c r="L36" s="36">
        <v>304819.02925790427</v>
      </c>
      <c r="M36" s="36">
        <v>8107018.0911232848</v>
      </c>
      <c r="N36" s="36">
        <v>12786646.017212486</v>
      </c>
      <c r="O36" s="36">
        <v>29926001.481044699</v>
      </c>
      <c r="P36" s="36">
        <v>1000000</v>
      </c>
      <c r="Q36" s="36">
        <v>43712647.498257183</v>
      </c>
      <c r="R36" s="36">
        <v>45929190.081813246</v>
      </c>
      <c r="S36" s="36">
        <v>34437917.09359818</v>
      </c>
      <c r="T36" s="36">
        <v>11491272.988215065</v>
      </c>
      <c r="U36" s="37">
        <v>0.4423644042358309</v>
      </c>
      <c r="V36" s="38">
        <v>0.54410852292908907</v>
      </c>
      <c r="W36" s="36">
        <v>2260000</v>
      </c>
      <c r="X36" s="36">
        <v>1207399.0351922167</v>
      </c>
      <c r="Y36" s="36">
        <v>40245248.463064969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6">
        <v>32564.178347795994</v>
      </c>
      <c r="AG36" s="36">
        <v>12044.285142335506</v>
      </c>
      <c r="AH36" s="36">
        <v>44608.4634901315</v>
      </c>
      <c r="AI36" s="36">
        <v>28200.963320729465</v>
      </c>
      <c r="AJ36" s="36">
        <v>19740.674324510623</v>
      </c>
      <c r="AK36" s="36">
        <v>40245.248463064971</v>
      </c>
      <c r="AL36" s="36">
        <v>31784.959466846129</v>
      </c>
      <c r="AM36" s="36">
        <v>64349.137814642119</v>
      </c>
      <c r="AN36" s="38">
        <v>0.30677449605266965</v>
      </c>
      <c r="AO36" s="36">
        <v>2463.0779347771318</v>
      </c>
      <c r="AP36" s="36">
        <v>3325.155211949128</v>
      </c>
      <c r="AQ36" s="36">
        <v>67674.293026591244</v>
      </c>
      <c r="AR36" s="36">
        <v>72809.426810860969</v>
      </c>
      <c r="AS36" s="38">
        <v>0.38732571530864918</v>
      </c>
      <c r="AT36" s="38">
        <v>0.5527477721753139</v>
      </c>
      <c r="AU36" s="36">
        <v>71.306319162132013</v>
      </c>
      <c r="AV36" s="36">
        <v>26026.806494178185</v>
      </c>
      <c r="AW36" s="36">
        <v>-6537.3718536178094</v>
      </c>
      <c r="AX36" s="38">
        <v>-9.6600519358940054E-2</v>
      </c>
      <c r="AY36" s="38">
        <v>-0.20075347161523796</v>
      </c>
      <c r="AZ36" s="36">
        <v>29785.310733274549</v>
      </c>
      <c r="BA36" s="36">
        <v>11016.484791759081</v>
      </c>
      <c r="BB36" s="36">
        <v>28226.384623467493</v>
      </c>
      <c r="BC36" s="36">
        <v>60560.264761460872</v>
      </c>
      <c r="BD36" s="38">
        <v>0.39787504618630304</v>
      </c>
      <c r="BE36" s="38">
        <v>0.41709168077125691</v>
      </c>
      <c r="BF36" s="36">
        <v>12044.285142335506</v>
      </c>
      <c r="BG36" s="36">
        <v>19740.674324510623</v>
      </c>
      <c r="BH36" s="36">
        <v>6537.3718536178094</v>
      </c>
    </row>
    <row r="37" spans="2:60" x14ac:dyDescent="0.2">
      <c r="B37" s="35">
        <v>2034</v>
      </c>
      <c r="C37" s="36">
        <v>9252.5441191357695</v>
      </c>
      <c r="D37" s="36">
        <v>164.34351008072804</v>
      </c>
      <c r="E37" s="36">
        <v>81.463827647247598</v>
      </c>
      <c r="F37" s="36">
        <v>753747659.41983068</v>
      </c>
      <c r="G37" s="36">
        <v>141.48104466183696</v>
      </c>
      <c r="H37" s="36">
        <v>115.25587437684426</v>
      </c>
      <c r="I37" s="36">
        <v>106641006.26613215</v>
      </c>
      <c r="J37" s="36">
        <v>43169210.844398163</v>
      </c>
      <c r="K37" s="36">
        <v>34696781.059960432</v>
      </c>
      <c r="L37" s="36">
        <v>365411.69331445108</v>
      </c>
      <c r="M37" s="36">
        <v>8107018.0911232848</v>
      </c>
      <c r="N37" s="36">
        <v>13322242.550713567</v>
      </c>
      <c r="O37" s="36">
        <v>29846968.293684602</v>
      </c>
      <c r="P37" s="36">
        <v>1000000</v>
      </c>
      <c r="Q37" s="36">
        <v>44169210.844398163</v>
      </c>
      <c r="R37" s="36">
        <v>46443005.119266957</v>
      </c>
      <c r="S37" s="36">
        <v>34980611.011446878</v>
      </c>
      <c r="T37" s="36">
        <v>11462394.107820082</v>
      </c>
      <c r="U37" s="37">
        <v>0.44436002979164829</v>
      </c>
      <c r="V37" s="38">
        <v>0.54421480873576034</v>
      </c>
      <c r="W37" s="36">
        <v>2260000</v>
      </c>
      <c r="X37" s="36">
        <v>1217399.0351922167</v>
      </c>
      <c r="Y37" s="36">
        <v>40691811.809205949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6">
        <v>34006.865271706323</v>
      </c>
      <c r="AG37" s="36">
        <v>12577.881675836587</v>
      </c>
      <c r="AH37" s="36">
        <v>46584.74694754291</v>
      </c>
      <c r="AI37" s="36">
        <v>28113.930133369366</v>
      </c>
      <c r="AJ37" s="36">
        <v>19679.751093358554</v>
      </c>
      <c r="AK37" s="36">
        <v>40691.811809205952</v>
      </c>
      <c r="AL37" s="36">
        <v>32257.632769195141</v>
      </c>
      <c r="AM37" s="36">
        <v>66264.498040901468</v>
      </c>
      <c r="AN37" s="38">
        <v>0.29698785435922742</v>
      </c>
      <c r="AO37" s="36">
        <v>2460.6148568423546</v>
      </c>
      <c r="AP37" s="36">
        <v>3321.8300567371789</v>
      </c>
      <c r="AQ37" s="36">
        <v>69586.328097638645</v>
      </c>
      <c r="AR37" s="36">
        <v>74698.677080912283</v>
      </c>
      <c r="AS37" s="38">
        <v>0.37636449843572001</v>
      </c>
      <c r="AT37" s="38">
        <v>0.54474608385807555</v>
      </c>
      <c r="AU37" s="36">
        <v>71.306319162132013</v>
      </c>
      <c r="AV37" s="36">
        <v>26026.806494178185</v>
      </c>
      <c r="AW37" s="36">
        <v>-7980.0587775281383</v>
      </c>
      <c r="AX37" s="38">
        <v>-0.11467854384170237</v>
      </c>
      <c r="AY37" s="38">
        <v>-0.23466022856765745</v>
      </c>
      <c r="AZ37" s="36">
        <v>31138.751838952332</v>
      </c>
      <c r="BA37" s="36">
        <v>11517.072597968674</v>
      </c>
      <c r="BB37" s="36">
        <v>28186.322474198547</v>
      </c>
      <c r="BC37" s="36">
        <v>62386.250168859988</v>
      </c>
      <c r="BD37" s="38">
        <v>0.38658029193871535</v>
      </c>
      <c r="BE37" s="38">
        <v>0.40505546484144817</v>
      </c>
      <c r="BF37" s="36">
        <v>12577.881675836587</v>
      </c>
      <c r="BG37" s="36">
        <v>19679.751093358554</v>
      </c>
      <c r="BH37" s="36">
        <v>7980.0587775281383</v>
      </c>
    </row>
    <row r="38" spans="2:60" x14ac:dyDescent="0.2">
      <c r="B38" s="35">
        <v>2035</v>
      </c>
      <c r="C38" s="36">
        <v>9283.3127166041959</v>
      </c>
      <c r="D38" s="36">
        <v>190</v>
      </c>
      <c r="E38" s="36">
        <v>82.042258517107356</v>
      </c>
      <c r="F38" s="36">
        <v>761623941.79079151</v>
      </c>
      <c r="G38" s="36">
        <v>141.62742477269208</v>
      </c>
      <c r="H38" s="36">
        <v>116.19433796313379</v>
      </c>
      <c r="I38" s="36">
        <v>107866837.52105655</v>
      </c>
      <c r="J38" s="36">
        <v>43649272.165984906</v>
      </c>
      <c r="K38" s="36">
        <v>35106856.47778298</v>
      </c>
      <c r="L38" s="36">
        <v>435397.59707864554</v>
      </c>
      <c r="M38" s="36">
        <v>8107018.0911232848</v>
      </c>
      <c r="N38" s="36">
        <v>13784963.78883207</v>
      </c>
      <c r="O38" s="36">
        <v>29864308.377152842</v>
      </c>
      <c r="P38" s="36">
        <v>1000000</v>
      </c>
      <c r="Q38" s="36">
        <v>44649272.165984906</v>
      </c>
      <c r="R38" s="36">
        <v>46962213.883513182</v>
      </c>
      <c r="S38" s="36">
        <v>35531857.034455404</v>
      </c>
      <c r="T38" s="36">
        <v>11430356.849057775</v>
      </c>
      <c r="U38" s="37">
        <v>0.44636465815447468</v>
      </c>
      <c r="V38" s="38">
        <v>0.54435695259597017</v>
      </c>
      <c r="W38" s="36">
        <v>2260000</v>
      </c>
      <c r="X38" s="36">
        <v>1227399.0351922167</v>
      </c>
      <c r="Y38" s="36">
        <v>41161873.130792692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6">
        <v>35252.518989582277</v>
      </c>
      <c r="AG38" s="36">
        <v>13038.60291395509</v>
      </c>
      <c r="AH38" s="36">
        <v>48291.121903537365</v>
      </c>
      <c r="AI38" s="36">
        <v>28123.270216837605</v>
      </c>
      <c r="AJ38" s="36">
        <v>19686.289151786321</v>
      </c>
      <c r="AK38" s="36">
        <v>41161.873130792694</v>
      </c>
      <c r="AL38" s="36">
        <v>32724.892065741413</v>
      </c>
      <c r="AM38" s="36">
        <v>67977.411055323682</v>
      </c>
      <c r="AN38" s="38">
        <v>0.2896004547122949</v>
      </c>
      <c r="AO38" s="36">
        <v>2456.3412123799853</v>
      </c>
      <c r="AP38" s="36">
        <v>3316.0606367129803</v>
      </c>
      <c r="AQ38" s="36">
        <v>71293.471692036663</v>
      </c>
      <c r="AR38" s="36">
        <v>76414.392120374978</v>
      </c>
      <c r="AS38" s="38">
        <v>0.36803630096978646</v>
      </c>
      <c r="AT38" s="38">
        <v>0.53866649970794411</v>
      </c>
      <c r="AU38" s="36">
        <v>71.306319162132013</v>
      </c>
      <c r="AV38" s="36">
        <v>26026.806494178185</v>
      </c>
      <c r="AW38" s="36">
        <v>-9225.7124954040919</v>
      </c>
      <c r="AX38" s="38">
        <v>-0.12940473056573826</v>
      </c>
      <c r="AY38" s="38">
        <v>-0.26170363877062086</v>
      </c>
      <c r="AZ38" s="36">
        <v>32552.9953050482</v>
      </c>
      <c r="BA38" s="36">
        <v>12040.148948442486</v>
      </c>
      <c r="BB38" s="36">
        <v>28102.831548179391</v>
      </c>
      <c r="BC38" s="36">
        <v>64265.12633721625</v>
      </c>
      <c r="BD38" s="38">
        <v>0.37799232466200949</v>
      </c>
      <c r="BE38" s="38">
        <v>0.39418520211182845</v>
      </c>
      <c r="BF38" s="36">
        <v>13038.60291395509</v>
      </c>
      <c r="BG38" s="36">
        <v>19686.289151786321</v>
      </c>
      <c r="BH38" s="36">
        <v>9225.7124954040919</v>
      </c>
    </row>
    <row r="39" spans="2:60" x14ac:dyDescent="0.2">
      <c r="B39" s="35">
        <v>2036</v>
      </c>
      <c r="C39" s="36">
        <v>9271.0046597178207</v>
      </c>
      <c r="D39" s="36">
        <v>192.77690645186746</v>
      </c>
      <c r="E39" s="36">
        <v>82.668316051488489</v>
      </c>
      <c r="F39" s="36">
        <v>766418343.32437527</v>
      </c>
      <c r="G39" s="36">
        <v>141.94578456912646</v>
      </c>
      <c r="H39" s="36">
        <v>117.34418980937043</v>
      </c>
      <c r="I39" s="36">
        <v>108789853.0513486</v>
      </c>
      <c r="J39" s="36">
        <v>43913613.342237331</v>
      </c>
      <c r="K39" s="36">
        <v>35331280.068151772</v>
      </c>
      <c r="L39" s="36">
        <v>475315.1829622761</v>
      </c>
      <c r="M39" s="36">
        <v>8107018.0911232848</v>
      </c>
      <c r="N39" s="36">
        <v>14258725.105982633</v>
      </c>
      <c r="O39" s="36">
        <v>29654888.236254692</v>
      </c>
      <c r="P39" s="36">
        <v>1000000</v>
      </c>
      <c r="Q39" s="36">
        <v>44913613.342237331</v>
      </c>
      <c r="R39" s="36">
        <v>47486986.916724361</v>
      </c>
      <c r="S39" s="36">
        <v>36091789.931966588</v>
      </c>
      <c r="T39" s="36">
        <v>11395196.984757772</v>
      </c>
      <c r="U39" s="37">
        <v>0.44837832993840931</v>
      </c>
      <c r="V39" s="38">
        <v>0.54317448150141634</v>
      </c>
      <c r="W39" s="36">
        <v>2260000</v>
      </c>
      <c r="X39" s="36">
        <v>1237399.0351922167</v>
      </c>
      <c r="Y39" s="36">
        <v>41416214.30704511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6">
        <v>36528.021810026396</v>
      </c>
      <c r="AG39" s="36">
        <v>13510.364231105654</v>
      </c>
      <c r="AH39" s="36">
        <v>50038.386041132049</v>
      </c>
      <c r="AI39" s="36">
        <v>27905.850075939459</v>
      </c>
      <c r="AJ39" s="36">
        <v>19534.09505315762</v>
      </c>
      <c r="AK39" s="36">
        <v>41416.214307045113</v>
      </c>
      <c r="AL39" s="36">
        <v>33044.45928426327</v>
      </c>
      <c r="AM39" s="36">
        <v>69572.481094289673</v>
      </c>
      <c r="AN39" s="38">
        <v>0.28077329924001987</v>
      </c>
      <c r="AO39" s="36">
        <v>2447.9217591946735</v>
      </c>
      <c r="AP39" s="36">
        <v>3304.6943749128095</v>
      </c>
      <c r="AQ39" s="36">
        <v>72877.175469202484</v>
      </c>
      <c r="AR39" s="36">
        <v>77944.236117071501</v>
      </c>
      <c r="AS39" s="38">
        <v>0.35802326722434147</v>
      </c>
      <c r="AT39" s="38">
        <v>0.53135698507376927</v>
      </c>
      <c r="AU39" s="36">
        <v>71.306319162132013</v>
      </c>
      <c r="AV39" s="36">
        <v>26026.806494178185</v>
      </c>
      <c r="AW39" s="36">
        <v>-10501.215315848211</v>
      </c>
      <c r="AX39" s="38">
        <v>-0.14409470795538679</v>
      </c>
      <c r="AY39" s="38">
        <v>-0.28748382188508725</v>
      </c>
      <c r="AZ39" s="36">
        <v>33772.382331305242</v>
      </c>
      <c r="BA39" s="36">
        <v>12491.155108838926</v>
      </c>
      <c r="BB39" s="36">
        <v>28114.22231178364</v>
      </c>
      <c r="BC39" s="36">
        <v>65943.49305839272</v>
      </c>
      <c r="BD39" s="38">
        <v>0.36773096829448182</v>
      </c>
      <c r="BE39" s="38">
        <v>0.38577541089891121</v>
      </c>
      <c r="BF39" s="36">
        <v>13510.364231105654</v>
      </c>
      <c r="BG39" s="36">
        <v>19534.09505315762</v>
      </c>
      <c r="BH39" s="36">
        <v>10501.215315848211</v>
      </c>
    </row>
    <row r="40" spans="2:60" x14ac:dyDescent="0.2">
      <c r="B40" s="35">
        <v>2037</v>
      </c>
      <c r="C40" s="36">
        <v>9270.1285068782017</v>
      </c>
      <c r="D40" s="36">
        <v>209.06329108729494</v>
      </c>
      <c r="E40" s="36">
        <v>83.123222428145695</v>
      </c>
      <c r="F40" s="36">
        <v>770562953.81473076</v>
      </c>
      <c r="G40" s="36">
        <v>142.20261908766736</v>
      </c>
      <c r="H40" s="36">
        <v>118.20339936289051</v>
      </c>
      <c r="I40" s="36">
        <v>109576070.20438398</v>
      </c>
      <c r="J40" s="36">
        <v>44080868.998708345</v>
      </c>
      <c r="K40" s="36">
        <v>35470336.881535754</v>
      </c>
      <c r="L40" s="36">
        <v>503514.0260493058</v>
      </c>
      <c r="M40" s="36">
        <v>8107018.0911232848</v>
      </c>
      <c r="N40" s="36">
        <v>14710587.363063589</v>
      </c>
      <c r="O40" s="36">
        <v>29370281.635644753</v>
      </c>
      <c r="P40" s="36">
        <v>1000000</v>
      </c>
      <c r="Q40" s="36">
        <v>45080868.998708345</v>
      </c>
      <c r="R40" s="36">
        <v>48017493.613952436</v>
      </c>
      <c r="S40" s="36">
        <v>36660546.597101614</v>
      </c>
      <c r="T40" s="36">
        <v>11356947.016850824</v>
      </c>
      <c r="U40" s="37">
        <v>0.45040108594077233</v>
      </c>
      <c r="V40" s="38">
        <v>0.54138537709114243</v>
      </c>
      <c r="W40" s="36">
        <v>2260000</v>
      </c>
      <c r="X40" s="36">
        <v>1247399.0351922165</v>
      </c>
      <c r="Y40" s="36">
        <v>41573469.963516124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6">
        <v>37744.31606065268</v>
      </c>
      <c r="AG40" s="36">
        <v>13960.226488186609</v>
      </c>
      <c r="AH40" s="36">
        <v>51704.542548839287</v>
      </c>
      <c r="AI40" s="36">
        <v>27613.243475329517</v>
      </c>
      <c r="AJ40" s="36">
        <v>19329.27043273066</v>
      </c>
      <c r="AK40" s="36">
        <v>41573.469963516123</v>
      </c>
      <c r="AL40" s="36">
        <v>33289.49692091727</v>
      </c>
      <c r="AM40" s="36">
        <v>71033.81298156995</v>
      </c>
      <c r="AN40" s="38">
        <v>0.27211365434860901</v>
      </c>
      <c r="AO40" s="36">
        <v>2435.4432417111593</v>
      </c>
      <c r="AP40" s="36">
        <v>3287.8483763100653</v>
      </c>
      <c r="AQ40" s="36">
        <v>74321.661357880017</v>
      </c>
      <c r="AR40" s="36">
        <v>79317.786024168803</v>
      </c>
      <c r="AS40" s="38">
        <v>0.34813431967094399</v>
      </c>
      <c r="AT40" s="38">
        <v>0.52413805335978914</v>
      </c>
      <c r="AU40" s="36">
        <v>71.306319162132013</v>
      </c>
      <c r="AV40" s="36">
        <v>26026.806494178185</v>
      </c>
      <c r="AW40" s="36">
        <v>-11717.509566474495</v>
      </c>
      <c r="AX40" s="38">
        <v>-0.15765941385582516</v>
      </c>
      <c r="AY40" s="38">
        <v>-0.31044434737260079</v>
      </c>
      <c r="AZ40" s="36">
        <v>35016.359501493796</v>
      </c>
      <c r="BA40" s="36">
        <v>12951.256253977159</v>
      </c>
      <c r="BB40" s="36">
        <v>27898.215639244681</v>
      </c>
      <c r="BC40" s="36">
        <v>67496.366702942236</v>
      </c>
      <c r="BD40" s="38">
        <v>0.35763024510027791</v>
      </c>
      <c r="BE40" s="38">
        <v>0.37537125959694051</v>
      </c>
      <c r="BF40" s="36">
        <v>13960.226488186609</v>
      </c>
      <c r="BG40" s="36">
        <v>19329.27043273066</v>
      </c>
      <c r="BH40" s="36">
        <v>11717.509566474495</v>
      </c>
    </row>
    <row r="41" spans="2:60" x14ac:dyDescent="0.2">
      <c r="B41" s="35">
        <v>2038</v>
      </c>
      <c r="C41" s="36">
        <v>9268.651855629374</v>
      </c>
      <c r="D41" s="36">
        <v>226.72559947507978</v>
      </c>
      <c r="E41" s="36">
        <v>83.7572983691947</v>
      </c>
      <c r="F41" s="36">
        <v>776317238.95213962</v>
      </c>
      <c r="G41" s="36">
        <v>142.40559291447565</v>
      </c>
      <c r="H41" s="36">
        <v>119.27507735179816</v>
      </c>
      <c r="I41" s="36">
        <v>110551916.70270811</v>
      </c>
      <c r="J41" s="36">
        <v>44352210.005046889</v>
      </c>
      <c r="K41" s="36">
        <v>35724934.350478701</v>
      </c>
      <c r="L41" s="36">
        <v>520257.56344490423</v>
      </c>
      <c r="M41" s="36">
        <v>8107018.0911232848</v>
      </c>
      <c r="N41" s="36">
        <v>15090777.869084498</v>
      </c>
      <c r="O41" s="36">
        <v>29261432.135962393</v>
      </c>
      <c r="P41" s="36">
        <v>1000000</v>
      </c>
      <c r="Q41" s="36">
        <v>45352210.005046889</v>
      </c>
      <c r="R41" s="36">
        <v>48553954.271798991</v>
      </c>
      <c r="S41" s="36">
        <v>37238266.080227792</v>
      </c>
      <c r="T41" s="36">
        <v>11315688.1915712</v>
      </c>
      <c r="U41" s="37">
        <v>0.45243296714293196</v>
      </c>
      <c r="V41" s="38">
        <v>0.54035508475766492</v>
      </c>
      <c r="W41" s="36">
        <v>2260000</v>
      </c>
      <c r="X41" s="36">
        <v>1257399.0351922165</v>
      </c>
      <c r="Y41" s="36">
        <v>41834810.969854675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6">
        <v>38766.831132486986</v>
      </c>
      <c r="AG41" s="36">
        <v>14338.416994207517</v>
      </c>
      <c r="AH41" s="36">
        <v>53105.248126694503</v>
      </c>
      <c r="AI41" s="36">
        <v>27496.393975647159</v>
      </c>
      <c r="AJ41" s="36">
        <v>19247.47578295301</v>
      </c>
      <c r="AK41" s="36">
        <v>41834.810969854676</v>
      </c>
      <c r="AL41" s="36">
        <v>33585.892777160523</v>
      </c>
      <c r="AM41" s="36">
        <v>72352.72390964751</v>
      </c>
      <c r="AN41" s="38">
        <v>0.26602282184964915</v>
      </c>
      <c r="AO41" s="36">
        <v>2418.5896946691146</v>
      </c>
      <c r="AP41" s="36">
        <v>3265.0960878033047</v>
      </c>
      <c r="AQ41" s="36">
        <v>75617.819997450817</v>
      </c>
      <c r="AR41" s="36">
        <v>80601.642102341662</v>
      </c>
      <c r="AS41" s="38">
        <v>0.3411393770456238</v>
      </c>
      <c r="AT41" s="38">
        <v>0.51903174524330542</v>
      </c>
      <c r="AU41" s="36">
        <v>71.306319162132013</v>
      </c>
      <c r="AV41" s="36">
        <v>26026.806494178185</v>
      </c>
      <c r="AW41" s="36">
        <v>-12740.024638308802</v>
      </c>
      <c r="AX41" s="38">
        <v>-0.16847913148961827</v>
      </c>
      <c r="AY41" s="38">
        <v>-0.32863208743498601</v>
      </c>
      <c r="AZ41" s="36">
        <v>36198.342847111322</v>
      </c>
      <c r="BA41" s="36">
        <v>13388.428176328845</v>
      </c>
      <c r="BB41" s="36">
        <v>27606.731075955799</v>
      </c>
      <c r="BC41" s="36">
        <v>68911.48277660922</v>
      </c>
      <c r="BD41" s="38">
        <v>0.35053931232046542</v>
      </c>
      <c r="BE41" s="38">
        <v>0.36508234536365186</v>
      </c>
      <c r="BF41" s="36">
        <v>14338.416994207517</v>
      </c>
      <c r="BG41" s="36">
        <v>19247.47578295301</v>
      </c>
      <c r="BH41" s="36">
        <v>12740.024638308802</v>
      </c>
    </row>
    <row r="42" spans="2:60" x14ac:dyDescent="0.2">
      <c r="B42" s="35">
        <v>2039</v>
      </c>
      <c r="C42" s="36">
        <v>9251.7890841765729</v>
      </c>
      <c r="D42" s="36">
        <v>245.88007387614601</v>
      </c>
      <c r="E42" s="36">
        <v>84.287414607576196</v>
      </c>
      <c r="F42" s="36">
        <v>779809382.39983857</v>
      </c>
      <c r="G42" s="36">
        <v>142.60515890928988</v>
      </c>
      <c r="H42" s="36">
        <v>120.19820154166604</v>
      </c>
      <c r="I42" s="36">
        <v>111204840.89608417</v>
      </c>
      <c r="J42" s="36">
        <v>44427567.90165633</v>
      </c>
      <c r="K42" s="36">
        <v>35778491.515222356</v>
      </c>
      <c r="L42" s="36">
        <v>542058.29531068867</v>
      </c>
      <c r="M42" s="36">
        <v>8107018.0911232848</v>
      </c>
      <c r="N42" s="36">
        <v>15469674.037751101</v>
      </c>
      <c r="O42" s="36">
        <v>28957893.863905221</v>
      </c>
      <c r="P42" s="36">
        <v>1000000</v>
      </c>
      <c r="Q42" s="36">
        <v>45427567.90165633</v>
      </c>
      <c r="R42" s="36">
        <v>49096584.998764679</v>
      </c>
      <c r="S42" s="36">
        <v>37825089.62295384</v>
      </c>
      <c r="T42" s="36">
        <v>11271495.375810837</v>
      </c>
      <c r="U42" s="37">
        <v>0.45447401471113397</v>
      </c>
      <c r="V42" s="38">
        <v>0.53794707512488804</v>
      </c>
      <c r="W42" s="36">
        <v>2260000</v>
      </c>
      <c r="X42" s="36">
        <v>1267399.0351922165</v>
      </c>
      <c r="Y42" s="36">
        <v>41900168.866464101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6">
        <v>39785.84669962262</v>
      </c>
      <c r="AG42" s="36">
        <v>14715.313162874119</v>
      </c>
      <c r="AH42" s="36">
        <v>54501.159862496737</v>
      </c>
      <c r="AI42" s="36">
        <v>27184.855703589987</v>
      </c>
      <c r="AJ42" s="36">
        <v>19029.39899251299</v>
      </c>
      <c r="AK42" s="36">
        <v>41900.168866464104</v>
      </c>
      <c r="AL42" s="36">
        <v>33744.712155387111</v>
      </c>
      <c r="AM42" s="36">
        <v>73530.558855009731</v>
      </c>
      <c r="AN42" s="38">
        <v>0.25879578897306982</v>
      </c>
      <c r="AO42" s="36">
        <v>2397.5618142436224</v>
      </c>
      <c r="AP42" s="36">
        <v>3236.7084492288905</v>
      </c>
      <c r="AQ42" s="36">
        <v>76767.267304238616</v>
      </c>
      <c r="AR42" s="36">
        <v>81686.015566086717</v>
      </c>
      <c r="AS42" s="38">
        <v>0.33279693611199007</v>
      </c>
      <c r="AT42" s="38">
        <v>0.51294176336175279</v>
      </c>
      <c r="AU42" s="36">
        <v>71.306319162132013</v>
      </c>
      <c r="AV42" s="36">
        <v>26026.806494178185</v>
      </c>
      <c r="AW42" s="36">
        <v>-13759.040205444435</v>
      </c>
      <c r="AX42" s="38">
        <v>-0.17923055865614673</v>
      </c>
      <c r="AY42" s="38">
        <v>-0.34582750768943527</v>
      </c>
      <c r="AZ42" s="36">
        <v>37181.478022954958</v>
      </c>
      <c r="BA42" s="36">
        <v>13752.053515339507</v>
      </c>
      <c r="BB42" s="36">
        <v>27490.817316869441</v>
      </c>
      <c r="BC42" s="36">
        <v>70177.103660103079</v>
      </c>
      <c r="BD42" s="38">
        <v>0.34207896122594328</v>
      </c>
      <c r="BE42" s="38">
        <v>0.35810597774595487</v>
      </c>
      <c r="BF42" s="36">
        <v>14715.313162874119</v>
      </c>
      <c r="BG42" s="36">
        <v>19029.39899251299</v>
      </c>
      <c r="BH42" s="36">
        <v>13759.040205444435</v>
      </c>
    </row>
    <row r="43" spans="2:60" x14ac:dyDescent="0.2">
      <c r="B43" s="35">
        <v>2040</v>
      </c>
      <c r="C43" s="36">
        <v>9247.6417317534269</v>
      </c>
      <c r="D43" s="36">
        <v>266.6527770543355</v>
      </c>
      <c r="E43" s="36">
        <v>84.88521151004521</v>
      </c>
      <c r="F43" s="36">
        <v>784988024.36901045</v>
      </c>
      <c r="G43" s="36">
        <v>142.78202341510655</v>
      </c>
      <c r="H43" s="36">
        <v>121.20082257423547</v>
      </c>
      <c r="I43" s="36">
        <v>112082178.47603427</v>
      </c>
      <c r="J43" s="36">
        <v>44630698.214235872</v>
      </c>
      <c r="K43" s="36">
        <v>35967681.056954198</v>
      </c>
      <c r="L43" s="36">
        <v>555999.06615839037</v>
      </c>
      <c r="M43" s="36">
        <v>8107018.0911232848</v>
      </c>
      <c r="N43" s="36">
        <v>15794800.567533012</v>
      </c>
      <c r="O43" s="36">
        <v>28835897.646702863</v>
      </c>
      <c r="P43" s="36">
        <v>1000000</v>
      </c>
      <c r="Q43" s="36">
        <v>45630698.214235872</v>
      </c>
      <c r="R43" s="36">
        <v>49645609.389039353</v>
      </c>
      <c r="S43" s="36">
        <v>38421160.692660749</v>
      </c>
      <c r="T43" s="36">
        <v>11224448.696378605</v>
      </c>
      <c r="U43" s="37">
        <v>0.45652426999733681</v>
      </c>
      <c r="V43" s="38">
        <v>0.53643737417806681</v>
      </c>
      <c r="W43" s="36">
        <v>2260000</v>
      </c>
      <c r="X43" s="36">
        <v>1277399.0351922165</v>
      </c>
      <c r="Y43" s="36">
        <v>42093299.179043658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40659.485094958894</v>
      </c>
      <c r="AG43" s="36">
        <v>15038.439692656031</v>
      </c>
      <c r="AH43" s="36">
        <v>55697.924787614924</v>
      </c>
      <c r="AI43" s="36">
        <v>27054.859486387628</v>
      </c>
      <c r="AJ43" s="36">
        <v>18938.401640471337</v>
      </c>
      <c r="AK43" s="36">
        <v>42093.299179043657</v>
      </c>
      <c r="AL43" s="36">
        <v>33976.84133312737</v>
      </c>
      <c r="AM43" s="36">
        <v>74636.326428086264</v>
      </c>
      <c r="AN43" s="38">
        <v>0.25374241400692332</v>
      </c>
      <c r="AO43" s="36">
        <v>2372.7875047664229</v>
      </c>
      <c r="AP43" s="36">
        <v>3203.2631314346713</v>
      </c>
      <c r="AQ43" s="36">
        <v>77839.589559520929</v>
      </c>
      <c r="AR43" s="36">
        <v>82752.784274002552</v>
      </c>
      <c r="AS43" s="38">
        <v>0.32693594208028515</v>
      </c>
      <c r="AT43" s="38">
        <v>0.50866323771860811</v>
      </c>
      <c r="AU43" s="36">
        <v>71.306319162132013</v>
      </c>
      <c r="AV43" s="36">
        <v>26026.806494178185</v>
      </c>
      <c r="AW43" s="36">
        <v>-14632.67860078071</v>
      </c>
      <c r="AX43" s="38">
        <v>-0.18798504313273215</v>
      </c>
      <c r="AY43" s="38">
        <v>-0.35988351959220755</v>
      </c>
      <c r="AZ43" s="36">
        <v>38161.203218938172</v>
      </c>
      <c r="BA43" s="36">
        <v>14114.41762892234</v>
      </c>
      <c r="BB43" s="36">
        <v>27180.146283813483</v>
      </c>
      <c r="BC43" s="36">
        <v>71301.723246529946</v>
      </c>
      <c r="BD43" s="38">
        <v>0.33615237369849227</v>
      </c>
      <c r="BE43" s="38">
        <v>0.34918152109512185</v>
      </c>
      <c r="BF43" s="36">
        <v>15038.439692656031</v>
      </c>
      <c r="BG43" s="36">
        <v>18938.401640471337</v>
      </c>
      <c r="BH43" s="36">
        <v>14632.67860078071</v>
      </c>
    </row>
    <row r="44" spans="2:60" x14ac:dyDescent="0.2">
      <c r="B44" s="35">
        <v>2041</v>
      </c>
      <c r="C44" s="36">
        <v>9213.7459578804555</v>
      </c>
      <c r="D44" s="36">
        <v>289.18042194263086</v>
      </c>
      <c r="E44" s="36">
        <v>85.304902575388894</v>
      </c>
      <c r="F44" s="36">
        <v>785977701.29137552</v>
      </c>
      <c r="G44" s="36">
        <v>142.96639016552356</v>
      </c>
      <c r="H44" s="36">
        <v>121.95733984625025</v>
      </c>
      <c r="I44" s="36">
        <v>112368394.70422412</v>
      </c>
      <c r="J44" s="36">
        <v>44472390.389310502</v>
      </c>
      <c r="K44" s="36">
        <v>35792978.969713233</v>
      </c>
      <c r="L44" s="36">
        <v>572393.32847398461</v>
      </c>
      <c r="M44" s="36">
        <v>8107018.0911232848</v>
      </c>
      <c r="N44" s="36">
        <v>16126381.628292166</v>
      </c>
      <c r="O44" s="36">
        <v>28346008.76101834</v>
      </c>
      <c r="P44" s="36">
        <v>1000000</v>
      </c>
      <c r="Q44" s="36">
        <v>45472390.389310502</v>
      </c>
      <c r="R44" s="36">
        <v>50201253.135761768</v>
      </c>
      <c r="S44" s="36">
        <v>39026625.017576918</v>
      </c>
      <c r="T44" s="36">
        <v>11174628.118184851</v>
      </c>
      <c r="U44" s="37">
        <v>0.45858377454004817</v>
      </c>
      <c r="V44" s="38">
        <v>0.53244305376031309</v>
      </c>
      <c r="W44" s="36">
        <v>2260000</v>
      </c>
      <c r="X44" s="36">
        <v>1287399.0351922165</v>
      </c>
      <c r="Y44" s="36">
        <v>41924991.354118288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6">
        <v>41550.574629604016</v>
      </c>
      <c r="AG44" s="36">
        <v>15368.020753415185</v>
      </c>
      <c r="AH44" s="36">
        <v>56918.595383019201</v>
      </c>
      <c r="AI44" s="36">
        <v>26556.970600703105</v>
      </c>
      <c r="AJ44" s="36">
        <v>18589.879420492172</v>
      </c>
      <c r="AK44" s="36">
        <v>41924.99135411829</v>
      </c>
      <c r="AL44" s="36">
        <v>33957.900173907357</v>
      </c>
      <c r="AM44" s="36">
        <v>75508.474803511373</v>
      </c>
      <c r="AN44" s="38">
        <v>0.24619593322295111</v>
      </c>
      <c r="AO44" s="36">
        <v>2344.56709990134</v>
      </c>
      <c r="AP44" s="36">
        <v>3165.1655848668092</v>
      </c>
      <c r="AQ44" s="36">
        <v>78673.64038837819</v>
      </c>
      <c r="AR44" s="36">
        <v>83475.565983722307</v>
      </c>
      <c r="AS44" s="38">
        <v>0.3181406473587936</v>
      </c>
      <c r="AT44" s="38">
        <v>0.50224267257191935</v>
      </c>
      <c r="AU44" s="36">
        <v>71.306319162132013</v>
      </c>
      <c r="AV44" s="36">
        <v>26026.806494178185</v>
      </c>
      <c r="AW44" s="36">
        <v>-15523.768135425831</v>
      </c>
      <c r="AX44" s="38">
        <v>-0.19731854352730613</v>
      </c>
      <c r="AY44" s="38">
        <v>-0.37361139463918347</v>
      </c>
      <c r="AZ44" s="36">
        <v>38997.448279628297</v>
      </c>
      <c r="BA44" s="36">
        <v>14423.713747259782</v>
      </c>
      <c r="BB44" s="36">
        <v>27050.861838758985</v>
      </c>
      <c r="BC44" s="36">
        <v>72356.765314019372</v>
      </c>
      <c r="BD44" s="38">
        <v>0.32716983898871133</v>
      </c>
      <c r="BE44" s="38">
        <v>0.34383640702553514</v>
      </c>
      <c r="BF44" s="36">
        <v>15368.020753415185</v>
      </c>
      <c r="BG44" s="36">
        <v>18589.879420492172</v>
      </c>
      <c r="BH44" s="36">
        <v>15523.768135425831</v>
      </c>
    </row>
    <row r="45" spans="2:60" x14ac:dyDescent="0.2">
      <c r="B45" s="35">
        <v>2042</v>
      </c>
      <c r="C45" s="36">
        <v>9244.0013527822412</v>
      </c>
      <c r="D45" s="36">
        <v>310</v>
      </c>
      <c r="E45" s="36">
        <v>86.359761158744377</v>
      </c>
      <c r="F45" s="36">
        <v>798309748.97738433</v>
      </c>
      <c r="G45" s="36">
        <v>143.0443656442794</v>
      </c>
      <c r="H45" s="36">
        <v>123.53277252144068</v>
      </c>
      <c r="I45" s="36">
        <v>114193711.63011386</v>
      </c>
      <c r="J45" s="36">
        <v>45253118.164640933</v>
      </c>
      <c r="K45" s="36">
        <v>36564902.973422259</v>
      </c>
      <c r="L45" s="36">
        <v>581197.10009538836</v>
      </c>
      <c r="M45" s="36">
        <v>8107018.0911232848</v>
      </c>
      <c r="N45" s="36">
        <v>16174661.500056701</v>
      </c>
      <c r="O45" s="36">
        <v>29078456.664584227</v>
      </c>
      <c r="P45" s="36">
        <v>1000000</v>
      </c>
      <c r="Q45" s="36">
        <v>46253118.164640933</v>
      </c>
      <c r="R45" s="36">
        <v>50763764.51567141</v>
      </c>
      <c r="S45" s="36">
        <v>39641630.622405969</v>
      </c>
      <c r="T45" s="36">
        <v>11122133.893265439</v>
      </c>
      <c r="U45" s="37">
        <v>0.46065257006516791</v>
      </c>
      <c r="V45" s="38">
        <v>0.53476137492048259</v>
      </c>
      <c r="W45" s="36">
        <v>2260000</v>
      </c>
      <c r="X45" s="36">
        <v>1297399.0351922165</v>
      </c>
      <c r="Y45" s="36">
        <v>42695719.129448712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41675.701690300717</v>
      </c>
      <c r="AG45" s="36">
        <v>15414.30062517972</v>
      </c>
      <c r="AH45" s="36">
        <v>57090.002315480437</v>
      </c>
      <c r="AI45" s="36">
        <v>27281.418504268993</v>
      </c>
      <c r="AJ45" s="36">
        <v>19096.992952988294</v>
      </c>
      <c r="AK45" s="36">
        <v>42695.719129448713</v>
      </c>
      <c r="AL45" s="36">
        <v>34511.293578168013</v>
      </c>
      <c r="AM45" s="36">
        <v>76186.995268468731</v>
      </c>
      <c r="AN45" s="38">
        <v>0.25065948441323954</v>
      </c>
      <c r="AO45" s="36">
        <v>2312.9735742766111</v>
      </c>
      <c r="AP45" s="36">
        <v>3122.5143252734251</v>
      </c>
      <c r="AQ45" s="36">
        <v>79309.509593742157</v>
      </c>
      <c r="AR45" s="36">
        <v>84371.42081974943</v>
      </c>
      <c r="AS45" s="38">
        <v>0.32334904685975174</v>
      </c>
      <c r="AT45" s="38">
        <v>0.50604480420761877</v>
      </c>
      <c r="AU45" s="36">
        <v>71.306319162132013</v>
      </c>
      <c r="AV45" s="36">
        <v>26026.806494178185</v>
      </c>
      <c r="AW45" s="36">
        <v>-15648.895196122532</v>
      </c>
      <c r="AX45" s="38">
        <v>-0.19731423477818721</v>
      </c>
      <c r="AY45" s="38">
        <v>-0.37549206279505876</v>
      </c>
      <c r="AZ45" s="36">
        <v>39863.849749362031</v>
      </c>
      <c r="BA45" s="36">
        <v>14744.163605928423</v>
      </c>
      <c r="BB45" s="36">
        <v>26553.647520929171</v>
      </c>
      <c r="BC45" s="36">
        <v>73195.566619940873</v>
      </c>
      <c r="BD45" s="38">
        <v>0.33252688069894504</v>
      </c>
      <c r="BE45" s="38">
        <v>0.33481038600476182</v>
      </c>
      <c r="BF45" s="36">
        <v>15414.30062517972</v>
      </c>
      <c r="BG45" s="36">
        <v>19096.992952988294</v>
      </c>
      <c r="BH45" s="36">
        <v>15648.895196122532</v>
      </c>
    </row>
    <row r="46" spans="2:60" x14ac:dyDescent="0.2">
      <c r="B46" s="35">
        <v>2043</v>
      </c>
      <c r="C46" s="36">
        <v>9230.7463821819347</v>
      </c>
      <c r="D46" s="36">
        <v>340.10611399540056</v>
      </c>
      <c r="E46" s="36">
        <v>86.911929368162134</v>
      </c>
      <c r="F46" s="36">
        <v>802261977.58361435</v>
      </c>
      <c r="G46" s="36">
        <v>143.17029143600882</v>
      </c>
      <c r="H46" s="36">
        <v>124.43206256905587</v>
      </c>
      <c r="I46" s="36">
        <v>114860081.13867486</v>
      </c>
      <c r="J46" s="36">
        <v>45313490.459401183</v>
      </c>
      <c r="K46" s="36">
        <v>36619491.453317925</v>
      </c>
      <c r="L46" s="36">
        <v>586980.9149599747</v>
      </c>
      <c r="M46" s="36">
        <v>8107018.0911232848</v>
      </c>
      <c r="N46" s="36">
        <v>16339126.789875751</v>
      </c>
      <c r="O46" s="36">
        <v>28974363.669525433</v>
      </c>
      <c r="P46" s="36">
        <v>1000000</v>
      </c>
      <c r="Q46" s="36">
        <v>46313490.459401183</v>
      </c>
      <c r="R46" s="36">
        <v>51333397.348186299</v>
      </c>
      <c r="S46" s="36">
        <v>40266327.864515997</v>
      </c>
      <c r="T46" s="36">
        <v>11067069.483670302</v>
      </c>
      <c r="U46" s="37">
        <v>0.4627306984868319</v>
      </c>
      <c r="V46" s="38">
        <v>0.53227022133254898</v>
      </c>
      <c r="W46" s="36">
        <v>2260000</v>
      </c>
      <c r="X46" s="36">
        <v>1307399.0351922165</v>
      </c>
      <c r="Y46" s="36">
        <v>42746091.424208961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42114.959696107777</v>
      </c>
      <c r="AG46" s="36">
        <v>15576.765914998768</v>
      </c>
      <c r="AH46" s="36">
        <v>57691.725611106544</v>
      </c>
      <c r="AI46" s="36">
        <v>27169.325509210197</v>
      </c>
      <c r="AJ46" s="36">
        <v>19018.527856447137</v>
      </c>
      <c r="AK46" s="36">
        <v>42746.091424208964</v>
      </c>
      <c r="AL46" s="36">
        <v>34595.293771445904</v>
      </c>
      <c r="AM46" s="36">
        <v>76710.253467553674</v>
      </c>
      <c r="AN46" s="38">
        <v>0.24792680243836571</v>
      </c>
      <c r="AO46" s="36">
        <v>2278.3252204667765</v>
      </c>
      <c r="AP46" s="36">
        <v>3075.7390476301484</v>
      </c>
      <c r="AQ46" s="36">
        <v>79785.992515183825</v>
      </c>
      <c r="AR46" s="36">
        <v>84861.051120316741</v>
      </c>
      <c r="AS46" s="38">
        <v>0.3201624909251865</v>
      </c>
      <c r="AT46" s="38">
        <v>0.50371861837538612</v>
      </c>
      <c r="AU46" s="36">
        <v>71.306319162132013</v>
      </c>
      <c r="AV46" s="36">
        <v>26026.806494178185</v>
      </c>
      <c r="AW46" s="36">
        <v>-16088.153201929592</v>
      </c>
      <c r="AX46" s="38">
        <v>-0.20164132443258012</v>
      </c>
      <c r="AY46" s="38">
        <v>-0.3820056653981897</v>
      </c>
      <c r="AZ46" s="36">
        <v>39972.196657433655</v>
      </c>
      <c r="BA46" s="36">
        <v>14784.237119872727</v>
      </c>
      <c r="BB46" s="36">
        <v>27278.980374868934</v>
      </c>
      <c r="BC46" s="36">
        <v>73851.720039714637</v>
      </c>
      <c r="BD46" s="38">
        <v>0.32923918037947747</v>
      </c>
      <c r="BE46" s="38">
        <v>0.34190187418772233</v>
      </c>
      <c r="BF46" s="36">
        <v>15576.765914998768</v>
      </c>
      <c r="BG46" s="36">
        <v>19018.527856447137</v>
      </c>
      <c r="BH46" s="36">
        <v>16088.153201929592</v>
      </c>
    </row>
    <row r="47" spans="2:60" x14ac:dyDescent="0.2">
      <c r="B47" s="35">
        <v>2044</v>
      </c>
      <c r="C47" s="36">
        <v>9218.6054298154031</v>
      </c>
      <c r="D47" s="36">
        <v>365</v>
      </c>
      <c r="E47" s="36">
        <v>87.574777685741466</v>
      </c>
      <c r="F47" s="36">
        <v>807317321.08865309</v>
      </c>
      <c r="G47" s="36">
        <v>143.28610761262487</v>
      </c>
      <c r="H47" s="36">
        <v>125.48249019630852</v>
      </c>
      <c r="I47" s="36">
        <v>115677356.54704478</v>
      </c>
      <c r="J47" s="36">
        <v>45472136.745748535</v>
      </c>
      <c r="K47" s="36">
        <v>36767619.173552699</v>
      </c>
      <c r="L47" s="36">
        <v>597499.48107254901</v>
      </c>
      <c r="M47" s="36">
        <v>8107018.0911232848</v>
      </c>
      <c r="N47" s="36">
        <v>16467447.324305827</v>
      </c>
      <c r="O47" s="36">
        <v>29004689.42144271</v>
      </c>
      <c r="P47" s="36">
        <v>1000000</v>
      </c>
      <c r="Q47" s="36">
        <v>46472136.745748535</v>
      </c>
      <c r="R47" s="36">
        <v>51910368.431097172</v>
      </c>
      <c r="S47" s="36">
        <v>40900869.470699161</v>
      </c>
      <c r="T47" s="36">
        <v>11009498.960398013</v>
      </c>
      <c r="U47" s="37">
        <v>0.46481820190826278</v>
      </c>
      <c r="V47" s="38">
        <v>0.53035480056846995</v>
      </c>
      <c r="W47" s="36">
        <v>2260000</v>
      </c>
      <c r="X47" s="36">
        <v>1317399.0351922165</v>
      </c>
      <c r="Y47" s="36">
        <v>42894737.710556321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6">
        <v>42456.49299290021</v>
      </c>
      <c r="AG47" s="36">
        <v>15703.086449428847</v>
      </c>
      <c r="AH47" s="36">
        <v>58159.579442329057</v>
      </c>
      <c r="AI47" s="36">
        <v>27191.651261127474</v>
      </c>
      <c r="AJ47" s="36">
        <v>19034.15588278923</v>
      </c>
      <c r="AK47" s="36">
        <v>42894.737710556321</v>
      </c>
      <c r="AL47" s="36">
        <v>34737.242332218077</v>
      </c>
      <c r="AM47" s="36">
        <v>77193.735325118294</v>
      </c>
      <c r="AN47" s="38">
        <v>0.24657643269395788</v>
      </c>
      <c r="AO47" s="36">
        <v>2240.8385435567766</v>
      </c>
      <c r="AP47" s="36">
        <v>3025.1320338016485</v>
      </c>
      <c r="AQ47" s="36">
        <v>80218.867358919946</v>
      </c>
      <c r="AR47" s="36">
        <v>85351.230703456531</v>
      </c>
      <c r="AS47" s="38">
        <v>0.31858534478081374</v>
      </c>
      <c r="AT47" s="38">
        <v>0.50256730168999408</v>
      </c>
      <c r="AU47" s="36">
        <v>71.306319162132013</v>
      </c>
      <c r="AV47" s="36">
        <v>26026.806494178185</v>
      </c>
      <c r="AW47" s="36">
        <v>-16429.686498722025</v>
      </c>
      <c r="AX47" s="38">
        <v>-0.20481075138111041</v>
      </c>
      <c r="AY47" s="38">
        <v>-0.38697700494172893</v>
      </c>
      <c r="AZ47" s="36">
        <v>39751.476615038511</v>
      </c>
      <c r="BA47" s="36">
        <v>14702.600939808766</v>
      </c>
      <c r="BB47" s="36">
        <v>28445.052551971508</v>
      </c>
      <c r="BC47" s="36">
        <v>74365.614341227323</v>
      </c>
      <c r="BD47" s="38">
        <v>0.32754395916127066</v>
      </c>
      <c r="BE47" s="38">
        <v>0.35459304635530431</v>
      </c>
      <c r="BF47" s="36">
        <v>15703.086449428847</v>
      </c>
      <c r="BG47" s="36">
        <v>19034.15588278923</v>
      </c>
      <c r="BH47" s="36">
        <v>16429.686498722025</v>
      </c>
    </row>
    <row r="48" spans="2:60" x14ac:dyDescent="0.2">
      <c r="B48" s="35">
        <v>2045</v>
      </c>
      <c r="C48" s="36">
        <v>9222.3416480650103</v>
      </c>
      <c r="D48" s="36">
        <v>380</v>
      </c>
      <c r="E48" s="36">
        <v>88.19378605659945</v>
      </c>
      <c r="F48" s="36">
        <v>813353226.25031221</v>
      </c>
      <c r="G48" s="36">
        <v>143.3851677785419</v>
      </c>
      <c r="H48" s="36">
        <v>126.45680810750342</v>
      </c>
      <c r="I48" s="36">
        <v>116622788.80911937</v>
      </c>
      <c r="J48" s="36">
        <v>45699092.015809849</v>
      </c>
      <c r="K48" s="36">
        <v>36993052.816343389</v>
      </c>
      <c r="L48" s="36">
        <v>599021.10834317794</v>
      </c>
      <c r="M48" s="36">
        <v>8107018.0911232848</v>
      </c>
      <c r="N48" s="36">
        <v>16522009.349323377</v>
      </c>
      <c r="O48" s="36">
        <v>29177082.666486472</v>
      </c>
      <c r="P48" s="36">
        <v>1000000</v>
      </c>
      <c r="Q48" s="36">
        <v>46699092.015809849</v>
      </c>
      <c r="R48" s="36">
        <v>52494893.387339786</v>
      </c>
      <c r="S48" s="36">
        <v>41545410.574510515</v>
      </c>
      <c r="T48" s="36">
        <v>10949482.812829269</v>
      </c>
      <c r="U48" s="37">
        <v>0.4669151226226218</v>
      </c>
      <c r="V48" s="38">
        <v>0.52891663640993003</v>
      </c>
      <c r="W48" s="36">
        <v>2260000</v>
      </c>
      <c r="X48" s="36">
        <v>1327399.0351922165</v>
      </c>
      <c r="Y48" s="36">
        <v>43111692.980617635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6">
        <v>42598.605134614329</v>
      </c>
      <c r="AG48" s="36">
        <v>15755.648474446396</v>
      </c>
      <c r="AH48" s="36">
        <v>58354.253609060725</v>
      </c>
      <c r="AI48" s="36">
        <v>27356.044506171238</v>
      </c>
      <c r="AJ48" s="36">
        <v>19149.231154319867</v>
      </c>
      <c r="AK48" s="36">
        <v>43111.692980617634</v>
      </c>
      <c r="AL48" s="36">
        <v>34904.879628766263</v>
      </c>
      <c r="AM48" s="36">
        <v>77503.484763380591</v>
      </c>
      <c r="AN48" s="38">
        <v>0.24707574392019641</v>
      </c>
      <c r="AO48" s="36">
        <v>2200.6544343448486</v>
      </c>
      <c r="AP48" s="36">
        <v>2970.8834863655457</v>
      </c>
      <c r="AQ48" s="36">
        <v>80474.368249746141</v>
      </c>
      <c r="AR48" s="36">
        <v>85710.29811523197</v>
      </c>
      <c r="AS48" s="38">
        <v>0.31916870093477917</v>
      </c>
      <c r="AT48" s="38">
        <v>0.50299315168238878</v>
      </c>
      <c r="AU48" s="36">
        <v>71.306319162132013</v>
      </c>
      <c r="AV48" s="36">
        <v>26026.806494178185</v>
      </c>
      <c r="AW48" s="36">
        <v>-16571.798640436144</v>
      </c>
      <c r="AX48" s="38">
        <v>-0.2059264210562898</v>
      </c>
      <c r="AY48" s="38">
        <v>-0.38902209563125822</v>
      </c>
      <c r="AZ48" s="36">
        <v>40750.440920189583</v>
      </c>
      <c r="BA48" s="36">
        <v>15072.080888289298</v>
      </c>
      <c r="BB48" s="36">
        <v>27190.371850493273</v>
      </c>
      <c r="BC48" s="36">
        <v>74855.782103824167</v>
      </c>
      <c r="BD48" s="38">
        <v>0.32801936641183105</v>
      </c>
      <c r="BE48" s="38">
        <v>0.33787617650019947</v>
      </c>
      <c r="BF48" s="36">
        <v>15755.648474446396</v>
      </c>
      <c r="BG48" s="36">
        <v>19149.231154319867</v>
      </c>
      <c r="BH48" s="36">
        <v>16571.798640436144</v>
      </c>
    </row>
    <row r="49" spans="2:60" x14ac:dyDescent="0.2">
      <c r="B49" s="35">
        <v>2046</v>
      </c>
      <c r="C49" s="36">
        <v>9228.1679680066936</v>
      </c>
      <c r="D49" s="36">
        <v>380</v>
      </c>
      <c r="E49" s="36">
        <v>88.872243011606599</v>
      </c>
      <c r="F49" s="36">
        <v>820127986.20461476</v>
      </c>
      <c r="G49" s="36">
        <v>143.59553203263803</v>
      </c>
      <c r="H49" s="36">
        <v>127.61657018185548</v>
      </c>
      <c r="I49" s="36">
        <v>117766714.51390767</v>
      </c>
      <c r="J49" s="36">
        <v>46044481.068852536</v>
      </c>
      <c r="K49" s="36">
        <v>37335618.262453124</v>
      </c>
      <c r="L49" s="36">
        <v>601844.7152761285</v>
      </c>
      <c r="M49" s="36">
        <v>8107018.0911232848</v>
      </c>
      <c r="N49" s="36">
        <v>16507385.409588467</v>
      </c>
      <c r="O49" s="36">
        <v>29537095.659264065</v>
      </c>
      <c r="P49" s="36">
        <v>1000000</v>
      </c>
      <c r="Q49" s="36">
        <v>47044481.068852536</v>
      </c>
      <c r="R49" s="36">
        <v>53087191.881399013</v>
      </c>
      <c r="S49" s="36">
        <v>42200108.754195295</v>
      </c>
      <c r="T49" s="36">
        <v>10887083.127203718</v>
      </c>
      <c r="U49" s="37">
        <v>0.46902150311386626</v>
      </c>
      <c r="V49" s="38">
        <v>0.52822890776293407</v>
      </c>
      <c r="W49" s="36">
        <v>2260000</v>
      </c>
      <c r="X49" s="36">
        <v>1337399.0351922165</v>
      </c>
      <c r="Y49" s="36">
        <v>43447082.033660315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6">
        <v>42553.6589271829</v>
      </c>
      <c r="AG49" s="36">
        <v>15739.024534711485</v>
      </c>
      <c r="AH49" s="36">
        <v>58292.683461894383</v>
      </c>
      <c r="AI49" s="36">
        <v>27708.05749894883</v>
      </c>
      <c r="AJ49" s="36">
        <v>19395.640249264179</v>
      </c>
      <c r="AK49" s="36">
        <v>43447.082033660314</v>
      </c>
      <c r="AL49" s="36">
        <v>35134.664783975662</v>
      </c>
      <c r="AM49" s="36">
        <v>77688.323711158562</v>
      </c>
      <c r="AN49" s="38">
        <v>0.24965965698238302</v>
      </c>
      <c r="AO49" s="36">
        <v>2158.1166368541926</v>
      </c>
      <c r="AP49" s="36">
        <v>2913.45745975316</v>
      </c>
      <c r="AQ49" s="36">
        <v>80601.781170911723</v>
      </c>
      <c r="AR49" s="36">
        <v>86000.740960843221</v>
      </c>
      <c r="AS49" s="38">
        <v>0.32218393922401806</v>
      </c>
      <c r="AT49" s="38">
        <v>0.50519427563353314</v>
      </c>
      <c r="AU49" s="36">
        <v>71.306319162132013</v>
      </c>
      <c r="AV49" s="36">
        <v>26026.806494178185</v>
      </c>
      <c r="AW49" s="36">
        <v>-16526.852433004715</v>
      </c>
      <c r="AX49" s="38">
        <v>-0.20504326570600737</v>
      </c>
      <c r="AY49" s="38">
        <v>-0.38837676593886283</v>
      </c>
      <c r="AZ49" s="36">
        <v>40908.970741289282</v>
      </c>
      <c r="BA49" s="36">
        <v>15130.715205682338</v>
      </c>
      <c r="BB49" s="36">
        <v>27355.107215053009</v>
      </c>
      <c r="BC49" s="36">
        <v>75188.260997508725</v>
      </c>
      <c r="BD49" s="38">
        <v>0.3309198439906117</v>
      </c>
      <c r="BE49" s="38">
        <v>0.33938588971189088</v>
      </c>
      <c r="BF49" s="36">
        <v>15739.024534711485</v>
      </c>
      <c r="BG49" s="36">
        <v>19395.640249264179</v>
      </c>
      <c r="BH49" s="36">
        <v>16526.852433004715</v>
      </c>
    </row>
    <row r="50" spans="2:60" x14ac:dyDescent="0.2">
      <c r="B50" s="35">
        <v>2047</v>
      </c>
      <c r="C50" s="36">
        <v>9216.1012361890625</v>
      </c>
      <c r="D50" s="36">
        <v>380</v>
      </c>
      <c r="E50" s="36">
        <v>89.06409995249885</v>
      </c>
      <c r="F50" s="36">
        <v>820823761.67229092</v>
      </c>
      <c r="G50" s="36">
        <v>143.89913577895845</v>
      </c>
      <c r="H50" s="36">
        <v>128.16247012095357</v>
      </c>
      <c r="I50" s="36">
        <v>118115829.93147643</v>
      </c>
      <c r="J50" s="36">
        <v>45896370.747728378</v>
      </c>
      <c r="K50" s="36">
        <v>37185803.480658062</v>
      </c>
      <c r="L50" s="36">
        <v>603549.1759470352</v>
      </c>
      <c r="M50" s="36">
        <v>8107018.0911232848</v>
      </c>
      <c r="N50" s="36">
        <v>16579956.049304245</v>
      </c>
      <c r="O50" s="36">
        <v>29316414.698424138</v>
      </c>
      <c r="P50" s="36">
        <v>1000000</v>
      </c>
      <c r="Q50" s="36">
        <v>46896370.747728378</v>
      </c>
      <c r="R50" s="36">
        <v>53687507.082448862</v>
      </c>
      <c r="S50" s="36">
        <v>42865124.071213767</v>
      </c>
      <c r="T50" s="36">
        <v>10822383.011235097</v>
      </c>
      <c r="U50" s="37">
        <v>0.4711373860576098</v>
      </c>
      <c r="V50" s="38">
        <v>0.52430425756815113</v>
      </c>
      <c r="W50" s="36">
        <v>2260000</v>
      </c>
      <c r="X50" s="36">
        <v>1347399.0351922165</v>
      </c>
      <c r="Y50" s="36">
        <v>43288971.712536164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6">
        <v>42744.461027155186</v>
      </c>
      <c r="AG50" s="36">
        <v>15809.595174427262</v>
      </c>
      <c r="AH50" s="36">
        <v>58554.056201582447</v>
      </c>
      <c r="AI50" s="36">
        <v>27479.376538108903</v>
      </c>
      <c r="AJ50" s="36">
        <v>19235.563576676232</v>
      </c>
      <c r="AK50" s="36">
        <v>43288.971712536164</v>
      </c>
      <c r="AL50" s="36">
        <v>35045.158751103496</v>
      </c>
      <c r="AM50" s="36">
        <v>77789.619778258682</v>
      </c>
      <c r="AN50" s="38">
        <v>0.24727673989804427</v>
      </c>
      <c r="AO50" s="36">
        <v>2113.4132650352594</v>
      </c>
      <c r="AP50" s="36">
        <v>2853.1079077976005</v>
      </c>
      <c r="AQ50" s="36">
        <v>80642.727686056285</v>
      </c>
      <c r="AR50" s="36">
        <v>86033.432739691343</v>
      </c>
      <c r="AS50" s="38">
        <v>0.31940346517675738</v>
      </c>
      <c r="AT50" s="38">
        <v>0.5031645295790329</v>
      </c>
      <c r="AU50" s="36">
        <v>71.306319162132013</v>
      </c>
      <c r="AV50" s="36">
        <v>26026.806494178185</v>
      </c>
      <c r="AW50" s="36">
        <v>-16717.654532977002</v>
      </c>
      <c r="AX50" s="38">
        <v>-0.20730517199342707</v>
      </c>
      <c r="AY50" s="38">
        <v>-0.39110692078574627</v>
      </c>
      <c r="AZ50" s="36">
        <v>40830.422340935402</v>
      </c>
      <c r="BA50" s="36">
        <v>15101.663057606247</v>
      </c>
      <c r="BB50" s="36">
        <v>27833.516447242815</v>
      </c>
      <c r="BC50" s="36">
        <v>75415.546911611615</v>
      </c>
      <c r="BD50" s="38">
        <v>0.32779121649286752</v>
      </c>
      <c r="BE50" s="38">
        <v>0.34514601931124206</v>
      </c>
      <c r="BF50" s="36">
        <v>15809.595174427262</v>
      </c>
      <c r="BG50" s="36">
        <v>19235.563576676232</v>
      </c>
      <c r="BH50" s="36">
        <v>16717.654532977002</v>
      </c>
    </row>
    <row r="51" spans="2:60" x14ac:dyDescent="0.2">
      <c r="B51" s="35">
        <v>2048</v>
      </c>
      <c r="C51" s="36">
        <v>9227.2714356330616</v>
      </c>
      <c r="D51" s="36">
        <v>380</v>
      </c>
      <c r="E51" s="36">
        <v>89.41194397631952</v>
      </c>
      <c r="F51" s="36">
        <v>825028276.65711677</v>
      </c>
      <c r="G51" s="36">
        <v>144.2019129979858</v>
      </c>
      <c r="H51" s="36">
        <v>128.93373366254008</v>
      </c>
      <c r="I51" s="36">
        <v>118970655.7713877</v>
      </c>
      <c r="J51" s="36">
        <v>46056379.197370663</v>
      </c>
      <c r="K51" s="36">
        <v>37344836.864026427</v>
      </c>
      <c r="L51" s="36">
        <v>604524.24222095672</v>
      </c>
      <c r="M51" s="36">
        <v>8107018.0911232848</v>
      </c>
      <c r="N51" s="36">
        <v>16544173.096523598</v>
      </c>
      <c r="O51" s="36">
        <v>29512206.100847069</v>
      </c>
      <c r="P51" s="36">
        <v>1000000</v>
      </c>
      <c r="Q51" s="36">
        <v>47056379.197370663</v>
      </c>
      <c r="R51" s="36">
        <v>54296075.860166915</v>
      </c>
      <c r="S51" s="36">
        <v>43540619.109373376</v>
      </c>
      <c r="T51" s="36">
        <v>10755456.750793541</v>
      </c>
      <c r="U51" s="37">
        <v>0.4732628143219878</v>
      </c>
      <c r="V51" s="38">
        <v>0.52236876577860791</v>
      </c>
      <c r="W51" s="36">
        <v>2260000</v>
      </c>
      <c r="X51" s="36">
        <v>1357399.0351922165</v>
      </c>
      <c r="Y51" s="36">
        <v>43438980.162178449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6">
        <v>42642.307117785291</v>
      </c>
      <c r="AG51" s="36">
        <v>15771.812221646616</v>
      </c>
      <c r="AH51" s="36">
        <v>58414.119339431905</v>
      </c>
      <c r="AI51" s="36">
        <v>27667.167940531835</v>
      </c>
      <c r="AJ51" s="36">
        <v>19367.017558372285</v>
      </c>
      <c r="AK51" s="36">
        <v>43438.98016217845</v>
      </c>
      <c r="AL51" s="36">
        <v>35138.829780018903</v>
      </c>
      <c r="AM51" s="36">
        <v>77781.136897804186</v>
      </c>
      <c r="AN51" s="38">
        <v>0.24899375775155363</v>
      </c>
      <c r="AO51" s="36">
        <v>2062.6913466744131</v>
      </c>
      <c r="AP51" s="36">
        <v>2784.633318010458</v>
      </c>
      <c r="AQ51" s="36">
        <v>80565.770215814642</v>
      </c>
      <c r="AR51" s="36">
        <v>86081.287279963741</v>
      </c>
      <c r="AS51" s="38">
        <v>0.32140746049195801</v>
      </c>
      <c r="AT51" s="38">
        <v>0.50462744615912936</v>
      </c>
      <c r="AU51" s="36">
        <v>71.306319162132013</v>
      </c>
      <c r="AV51" s="36">
        <v>26026.806494178185</v>
      </c>
      <c r="AW51" s="36">
        <v>-16615.500623607106</v>
      </c>
      <c r="AX51" s="38">
        <v>-0.20623523587124559</v>
      </c>
      <c r="AY51" s="38">
        <v>-0.38964825654747698</v>
      </c>
      <c r="AZ51" s="36">
        <v>41058.452389197213</v>
      </c>
      <c r="BA51" s="36">
        <v>15186.002938470203</v>
      </c>
      <c r="BB51" s="36">
        <v>27630.374911559207</v>
      </c>
      <c r="BC51" s="36">
        <v>75585.717765758862</v>
      </c>
      <c r="BD51" s="38">
        <v>0.32947235411215892</v>
      </c>
      <c r="BE51" s="38">
        <v>0.34295427000256629</v>
      </c>
      <c r="BF51" s="36">
        <v>15771.812221646616</v>
      </c>
      <c r="BG51" s="36">
        <v>19367.017558372285</v>
      </c>
      <c r="BH51" s="36">
        <v>16615.500623607106</v>
      </c>
    </row>
    <row r="52" spans="2:60" x14ac:dyDescent="0.2">
      <c r="B52" s="35">
        <v>2049</v>
      </c>
      <c r="C52" s="36">
        <v>9224.8840539641078</v>
      </c>
      <c r="D52" s="36">
        <v>380</v>
      </c>
      <c r="E52" s="36">
        <v>89.650316621227304</v>
      </c>
      <c r="F52" s="36">
        <v>827013776.23199308</v>
      </c>
      <c r="G52" s="36">
        <v>144.49092934965523</v>
      </c>
      <c r="H52" s="36">
        <v>129.53657565091976</v>
      </c>
      <c r="I52" s="36">
        <v>119495989.11272851</v>
      </c>
      <c r="J52" s="36">
        <v>46007834.341406889</v>
      </c>
      <c r="K52" s="36">
        <v>37295508.26521726</v>
      </c>
      <c r="L52" s="36">
        <v>605307.98506634566</v>
      </c>
      <c r="M52" s="36">
        <v>8107018.0911232848</v>
      </c>
      <c r="N52" s="36">
        <v>16516318.613660838</v>
      </c>
      <c r="O52" s="36">
        <v>29491515.727746047</v>
      </c>
      <c r="P52" s="36">
        <v>1000000</v>
      </c>
      <c r="Q52" s="36">
        <v>47007834.341406889</v>
      </c>
      <c r="R52" s="36">
        <v>54913097.568253621</v>
      </c>
      <c r="S52" s="36">
        <v>44226759.014577352</v>
      </c>
      <c r="T52" s="36">
        <v>10686338.55367627</v>
      </c>
      <c r="U52" s="37">
        <v>0.47539783096852489</v>
      </c>
      <c r="V52" s="38">
        <v>0.51906459942503702</v>
      </c>
      <c r="W52" s="36">
        <v>2260000</v>
      </c>
      <c r="X52" s="36">
        <v>1367399.0351922165</v>
      </c>
      <c r="Y52" s="36">
        <v>43380435.306214668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6">
        <v>42561.589441897086</v>
      </c>
      <c r="AG52" s="36">
        <v>15741.957738783856</v>
      </c>
      <c r="AH52" s="36">
        <v>58303.547180680944</v>
      </c>
      <c r="AI52" s="36">
        <v>27638.477567430811</v>
      </c>
      <c r="AJ52" s="36">
        <v>19346.934297201566</v>
      </c>
      <c r="AK52" s="36">
        <v>43380.435306214669</v>
      </c>
      <c r="AL52" s="36">
        <v>35088.892035985424</v>
      </c>
      <c r="AM52" s="36">
        <v>77650.481477882509</v>
      </c>
      <c r="AN52" s="38">
        <v>0.24915408029649153</v>
      </c>
      <c r="AO52" s="36">
        <v>2022.6913466744131</v>
      </c>
      <c r="AP52" s="36">
        <v>2730.633318010458</v>
      </c>
      <c r="AQ52" s="36">
        <v>80381.114795892965</v>
      </c>
      <c r="AR52" s="36">
        <v>85942.024748111755</v>
      </c>
      <c r="AS52" s="38">
        <v>0.32159444286350797</v>
      </c>
      <c r="AT52" s="38">
        <v>0.50476394329036078</v>
      </c>
      <c r="AU52" s="36">
        <v>71.306319162132013</v>
      </c>
      <c r="AV52" s="36">
        <v>26026.806494178185</v>
      </c>
      <c r="AW52" s="36">
        <v>-16534.782947718901</v>
      </c>
      <c r="AX52" s="38">
        <v>-0.20570482245369079</v>
      </c>
      <c r="AY52" s="38">
        <v>-0.3884907298937072</v>
      </c>
      <c r="AZ52" s="36">
        <v>41102.848267861431</v>
      </c>
      <c r="BA52" s="36">
        <v>15202.42333194875</v>
      </c>
      <c r="BB52" s="36">
        <v>27666.316961995868</v>
      </c>
      <c r="BC52" s="36">
        <v>75671.693473207284</v>
      </c>
      <c r="BD52" s="38">
        <v>0.32908941879220044</v>
      </c>
      <c r="BE52" s="38">
        <v>0.34418926674813255</v>
      </c>
      <c r="BF52" s="36">
        <v>15741.957738783856</v>
      </c>
      <c r="BG52" s="36">
        <v>19346.934297201566</v>
      </c>
      <c r="BH52" s="36">
        <v>16534.782947718901</v>
      </c>
    </row>
    <row r="53" spans="2:60" x14ac:dyDescent="0.2">
      <c r="B53" s="35">
        <v>2050</v>
      </c>
      <c r="C53" s="36">
        <v>9504.3511974807661</v>
      </c>
      <c r="D53" s="36">
        <v>380</v>
      </c>
      <c r="E53" s="36">
        <v>90.759745385160031</v>
      </c>
      <c r="F53" s="36">
        <v>862612494.73449516</v>
      </c>
      <c r="G53" s="36">
        <v>144.9848384444912</v>
      </c>
      <c r="H53" s="36">
        <v>131.58787021930581</v>
      </c>
      <c r="I53" s="36">
        <v>125065733.18928029</v>
      </c>
      <c r="J53" s="36">
        <v>49072239.266810372</v>
      </c>
      <c r="K53" s="36">
        <v>40359869.713116474</v>
      </c>
      <c r="L53" s="36">
        <v>605351.46257061814</v>
      </c>
      <c r="M53" s="36">
        <v>8107018.0911232848</v>
      </c>
      <c r="N53" s="36">
        <v>15677978.484102536</v>
      </c>
      <c r="O53" s="36">
        <v>33394260.78270784</v>
      </c>
      <c r="P53" s="36">
        <v>1000000</v>
      </c>
      <c r="Q53" s="36">
        <v>50072239.266810372</v>
      </c>
      <c r="R53" s="36">
        <v>55538768.806124464</v>
      </c>
      <c r="S53" s="36">
        <v>44923711.535199828</v>
      </c>
      <c r="T53" s="36">
        <v>10615057.270924639</v>
      </c>
      <c r="U53" s="37">
        <v>0.47754247925300847</v>
      </c>
      <c r="V53" s="38">
        <v>0.5352471664339179</v>
      </c>
      <c r="W53" s="36">
        <v>2260000</v>
      </c>
      <c r="X53" s="36">
        <v>1377399.0351922165</v>
      </c>
      <c r="Y53" s="36">
        <v>46434840.231618159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6">
        <v>40289.558721239453</v>
      </c>
      <c r="AG53" s="36">
        <v>14901.617609225554</v>
      </c>
      <c r="AH53" s="36">
        <v>55191.176330465009</v>
      </c>
      <c r="AI53" s="36">
        <v>31533.222622392605</v>
      </c>
      <c r="AJ53" s="36">
        <v>22073.255835674823</v>
      </c>
      <c r="AK53" s="36">
        <v>46434.84023161816</v>
      </c>
      <c r="AL53" s="36">
        <v>36974.873444900375</v>
      </c>
      <c r="AM53" s="36">
        <v>77264.432166139828</v>
      </c>
      <c r="AN53" s="38">
        <v>0.28568456684197507</v>
      </c>
      <c r="AO53" s="36">
        <v>1982.6913466744131</v>
      </c>
      <c r="AP53" s="36">
        <v>2676.633318010458</v>
      </c>
      <c r="AQ53" s="36">
        <v>79941.065484150284</v>
      </c>
      <c r="AR53" s="36">
        <v>86724.39895285762</v>
      </c>
      <c r="AS53" s="38">
        <v>0.36360266549133075</v>
      </c>
      <c r="AT53" s="38">
        <v>0.53542994580867143</v>
      </c>
      <c r="AU53" s="36">
        <v>71.306319162132013</v>
      </c>
      <c r="AV53" s="36">
        <v>26026.806494178185</v>
      </c>
      <c r="AW53" s="36">
        <v>-14262.752227061268</v>
      </c>
      <c r="AX53" s="38">
        <v>-0.17841583847652254</v>
      </c>
      <c r="AY53" s="38">
        <v>-0.35400616635551213</v>
      </c>
      <c r="AZ53" s="36">
        <v>41131.530762448354</v>
      </c>
      <c r="BA53" s="36">
        <v>15213.031925837064</v>
      </c>
      <c r="BB53" s="36">
        <v>27637.661271950434</v>
      </c>
      <c r="BC53" s="36">
        <v>75690.925578650727</v>
      </c>
      <c r="BD53" s="38">
        <v>0.37113634057218725</v>
      </c>
      <c r="BE53" s="38">
        <v>0.34572545542853794</v>
      </c>
      <c r="BF53" s="36">
        <v>14901.617609225554</v>
      </c>
      <c r="BG53" s="36">
        <v>22073.255835674823</v>
      </c>
      <c r="BH53" s="36">
        <v>14262.752227061268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BH53"/>
  <sheetViews>
    <sheetView workbookViewId="0">
      <pane xSplit="2" ySplit="2" topLeftCell="C3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5"/>
    <col min="2" max="2" width="6.5546875" style="35" customWidth="1"/>
    <col min="3" max="12" width="13.5546875" style="35" customWidth="1"/>
    <col min="13" max="18" width="11.5546875" style="35" customWidth="1"/>
    <col min="19" max="19" width="14.5546875" style="35" customWidth="1"/>
    <col min="20" max="20" width="16.44140625" style="35" customWidth="1"/>
    <col min="21" max="21" width="19" style="35" customWidth="1"/>
    <col min="22" max="25" width="14" style="35" customWidth="1"/>
    <col min="26" max="29" width="11.5546875" style="35" customWidth="1"/>
    <col min="30" max="35" width="13.5546875" style="35" customWidth="1"/>
    <col min="36" max="36" width="26.5546875" style="35" customWidth="1"/>
    <col min="37" max="39" width="18.44140625" style="35" customWidth="1"/>
    <col min="40" max="42" width="14.5546875" style="35" customWidth="1"/>
    <col min="43" max="44" width="19" style="35" customWidth="1"/>
    <col min="45" max="46" width="19.5546875" style="35" customWidth="1"/>
    <col min="47" max="49" width="14.44140625" style="35" customWidth="1"/>
    <col min="50" max="52" width="18.44140625" style="35" customWidth="1"/>
    <col min="53" max="53" width="13.5546875" style="35" customWidth="1"/>
    <col min="54" max="54" width="14.44140625" style="35" customWidth="1"/>
    <col min="55" max="55" width="15.44140625" style="35" customWidth="1"/>
    <col min="56" max="56" width="20.5546875" style="35" customWidth="1"/>
    <col min="57" max="57" width="12.5546875" style="35" customWidth="1"/>
    <col min="58" max="58" width="13.5546875" style="35" customWidth="1"/>
    <col min="59" max="59" width="14" style="35" customWidth="1"/>
    <col min="60" max="60" width="13.44140625" style="35" customWidth="1"/>
    <col min="61" max="16384" width="9.44140625" style="35"/>
  </cols>
  <sheetData>
    <row r="2" spans="2:60" ht="30.6" x14ac:dyDescent="0.2">
      <c r="B2" s="33" t="s">
        <v>0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4" t="s">
        <v>28</v>
      </c>
      <c r="X2" s="34" t="s">
        <v>29</v>
      </c>
      <c r="Y2" s="34" t="s">
        <v>30</v>
      </c>
      <c r="Z2" s="33" t="s">
        <v>31</v>
      </c>
      <c r="AA2" s="33" t="s">
        <v>5</v>
      </c>
      <c r="AB2" s="33" t="s">
        <v>4</v>
      </c>
      <c r="AC2" s="33" t="s">
        <v>32</v>
      </c>
      <c r="AD2" s="33" t="s">
        <v>33</v>
      </c>
      <c r="AE2" s="33" t="s">
        <v>34</v>
      </c>
      <c r="AF2" s="33" t="s">
        <v>35</v>
      </c>
      <c r="AG2" s="33" t="s">
        <v>36</v>
      </c>
      <c r="AH2" s="33" t="s">
        <v>37</v>
      </c>
      <c r="AI2" s="33" t="s">
        <v>38</v>
      </c>
      <c r="AJ2" s="33" t="s">
        <v>39</v>
      </c>
      <c r="AK2" s="33" t="s">
        <v>40</v>
      </c>
      <c r="AL2" s="33" t="s">
        <v>41</v>
      </c>
      <c r="AM2" s="33" t="s">
        <v>42</v>
      </c>
      <c r="AN2" s="33" t="s">
        <v>66</v>
      </c>
      <c r="AO2" s="33" t="s">
        <v>44</v>
      </c>
      <c r="AP2" s="33" t="s">
        <v>68</v>
      </c>
      <c r="AQ2" s="33" t="s">
        <v>67</v>
      </c>
      <c r="AR2" s="33" t="s">
        <v>47</v>
      </c>
      <c r="AS2" s="33" t="s">
        <v>48</v>
      </c>
      <c r="AT2" s="33" t="s">
        <v>49</v>
      </c>
      <c r="AU2" s="33" t="s">
        <v>50</v>
      </c>
      <c r="AV2" s="33" t="s">
        <v>51</v>
      </c>
      <c r="AW2" s="33" t="s">
        <v>52</v>
      </c>
      <c r="AX2" s="33" t="s">
        <v>53</v>
      </c>
      <c r="AY2" s="33" t="s">
        <v>54</v>
      </c>
      <c r="AZ2" s="33" t="s">
        <v>55</v>
      </c>
      <c r="BA2" s="33" t="s">
        <v>56</v>
      </c>
      <c r="BB2" s="33" t="s">
        <v>57</v>
      </c>
      <c r="BC2" s="33" t="s">
        <v>58</v>
      </c>
      <c r="BD2" s="33" t="s">
        <v>59</v>
      </c>
      <c r="BE2" s="33" t="s">
        <v>60</v>
      </c>
      <c r="BF2" s="33" t="s">
        <v>61</v>
      </c>
      <c r="BG2" s="33" t="s">
        <v>62</v>
      </c>
      <c r="BH2" s="33" t="s">
        <v>63</v>
      </c>
    </row>
    <row r="3" spans="2:60" x14ac:dyDescent="0.2">
      <c r="B3" s="35">
        <v>2000</v>
      </c>
      <c r="C3" s="36">
        <v>4820</v>
      </c>
      <c r="D3" s="36"/>
      <c r="E3" s="36">
        <v>67.510000000000005</v>
      </c>
      <c r="F3" s="36">
        <v>238136435</v>
      </c>
      <c r="G3" s="36">
        <v>139.34</v>
      </c>
      <c r="H3" s="36">
        <v>94.068434000000011</v>
      </c>
      <c r="I3" s="36">
        <v>45340985.188000001</v>
      </c>
      <c r="J3" s="36">
        <v>9946874</v>
      </c>
      <c r="K3" s="36">
        <v>9946874</v>
      </c>
      <c r="L3" s="36">
        <v>0</v>
      </c>
      <c r="M3" s="36"/>
      <c r="N3" s="36"/>
      <c r="O3" s="36"/>
      <c r="P3" s="36">
        <v>64000</v>
      </c>
      <c r="Q3" s="36">
        <v>10010874</v>
      </c>
      <c r="R3" s="36">
        <v>14546332</v>
      </c>
      <c r="S3" s="36">
        <v>6502000</v>
      </c>
      <c r="T3" s="36">
        <v>8044332</v>
      </c>
      <c r="U3" s="37">
        <v>0.17788408929255348</v>
      </c>
      <c r="V3" s="38">
        <v>0.52667629228387081</v>
      </c>
      <c r="W3" s="36">
        <v>227000</v>
      </c>
      <c r="X3" s="36">
        <v>1238000</v>
      </c>
      <c r="Y3" s="36">
        <v>11148000</v>
      </c>
      <c r="Z3" s="35" t="s">
        <v>64</v>
      </c>
      <c r="AA3" s="35" t="s">
        <v>64</v>
      </c>
      <c r="AB3" s="35" t="s">
        <v>64</v>
      </c>
      <c r="AF3" s="36">
        <v>17149</v>
      </c>
      <c r="AG3" s="36">
        <v>5705</v>
      </c>
      <c r="AH3" s="36">
        <v>22854</v>
      </c>
      <c r="AI3" s="36">
        <v>5443</v>
      </c>
      <c r="AJ3" s="36">
        <v>3810.1</v>
      </c>
      <c r="AK3" s="36">
        <v>11148</v>
      </c>
      <c r="AL3" s="36">
        <v>9515.1</v>
      </c>
      <c r="AM3" s="36">
        <v>26664.1</v>
      </c>
      <c r="AN3" s="38">
        <v>0.14289250340345258</v>
      </c>
      <c r="AO3" s="36">
        <v>313</v>
      </c>
      <c r="AP3" s="36">
        <v>422.55</v>
      </c>
      <c r="AQ3" s="36">
        <v>27086.649999999998</v>
      </c>
      <c r="AR3" s="36">
        <v>28297</v>
      </c>
      <c r="AS3" s="38">
        <v>0.19235254620631162</v>
      </c>
      <c r="AT3" s="38">
        <v>0.39396402445488921</v>
      </c>
      <c r="AU3" s="36">
        <v>53.194520547945203</v>
      </c>
      <c r="AV3" s="36">
        <v>19416</v>
      </c>
      <c r="AW3" s="36">
        <v>2267</v>
      </c>
      <c r="AX3" s="38">
        <v>8.3694366043789103E-2</v>
      </c>
      <c r="AY3" s="38">
        <v>0.13219429704355939</v>
      </c>
      <c r="AZ3" s="36"/>
      <c r="BA3" s="36"/>
      <c r="BB3" s="36"/>
      <c r="BC3" s="36"/>
      <c r="BD3" s="38"/>
      <c r="BE3" s="38"/>
      <c r="BF3" s="36">
        <v>5705</v>
      </c>
      <c r="BG3" s="36">
        <v>3810.1</v>
      </c>
      <c r="BH3" s="36">
        <v>2267</v>
      </c>
    </row>
    <row r="4" spans="2:60" x14ac:dyDescent="0.2">
      <c r="B4" s="35">
        <v>2001</v>
      </c>
      <c r="C4" s="36">
        <v>5020</v>
      </c>
      <c r="D4" s="36"/>
      <c r="E4" s="36">
        <v>69.44</v>
      </c>
      <c r="F4" s="36">
        <v>291992358</v>
      </c>
      <c r="G4" s="36">
        <v>138.07</v>
      </c>
      <c r="H4" s="36">
        <v>95.875807999999992</v>
      </c>
      <c r="I4" s="36">
        <v>48129655.615999997</v>
      </c>
      <c r="J4" s="36">
        <v>11509199</v>
      </c>
      <c r="K4" s="36">
        <v>11509199</v>
      </c>
      <c r="L4" s="36">
        <v>0</v>
      </c>
      <c r="M4" s="36"/>
      <c r="N4" s="36"/>
      <c r="O4" s="36"/>
      <c r="P4" s="36">
        <v>118000</v>
      </c>
      <c r="Q4" s="36">
        <v>11627199</v>
      </c>
      <c r="R4" s="36">
        <v>19490829</v>
      </c>
      <c r="S4" s="36">
        <v>11173000</v>
      </c>
      <c r="T4" s="36">
        <v>8317829</v>
      </c>
      <c r="U4" s="37">
        <v>0.28086060606060603</v>
      </c>
      <c r="V4" s="38">
        <v>0.50609333977684168</v>
      </c>
      <c r="W4" s="36">
        <v>342201.12400000001</v>
      </c>
      <c r="X4" s="36">
        <v>1318000</v>
      </c>
      <c r="Y4" s="36">
        <v>10265000</v>
      </c>
      <c r="Z4" s="35" t="s">
        <v>64</v>
      </c>
      <c r="AA4" s="35" t="s">
        <v>64</v>
      </c>
      <c r="AB4" s="35" t="s">
        <v>64</v>
      </c>
      <c r="AF4" s="36">
        <v>16885</v>
      </c>
      <c r="AG4" s="36">
        <v>6008</v>
      </c>
      <c r="AH4" s="36">
        <v>22893</v>
      </c>
      <c r="AI4" s="36">
        <v>4257</v>
      </c>
      <c r="AJ4" s="36">
        <v>2979.8999999999996</v>
      </c>
      <c r="AK4" s="36">
        <v>10265</v>
      </c>
      <c r="AL4" s="36">
        <v>8987.9</v>
      </c>
      <c r="AM4" s="36">
        <v>25872.9</v>
      </c>
      <c r="AN4" s="38">
        <v>0.11517456489222312</v>
      </c>
      <c r="AO4" s="36">
        <v>572</v>
      </c>
      <c r="AP4" s="36">
        <v>772.2</v>
      </c>
      <c r="AQ4" s="36">
        <v>26645.100000000002</v>
      </c>
      <c r="AR4" s="36">
        <v>27150</v>
      </c>
      <c r="AS4" s="38">
        <v>0.15679558011049724</v>
      </c>
      <c r="AT4" s="38">
        <v>0.37808471454880294</v>
      </c>
      <c r="AU4" s="36">
        <v>53.854794520547948</v>
      </c>
      <c r="AV4" s="36">
        <v>19657</v>
      </c>
      <c r="AW4" s="36">
        <v>2772</v>
      </c>
      <c r="AX4" s="38">
        <v>0.1040341376087911</v>
      </c>
      <c r="AY4" s="38">
        <v>0.16416938110749185</v>
      </c>
      <c r="AZ4" s="36"/>
      <c r="BA4" s="36"/>
      <c r="BB4" s="36"/>
      <c r="BC4" s="36"/>
      <c r="BD4" s="38"/>
      <c r="BE4" s="38"/>
      <c r="BF4" s="36">
        <v>6008</v>
      </c>
      <c r="BG4" s="36">
        <v>2979.8999999999996</v>
      </c>
      <c r="BH4" s="36">
        <v>2772</v>
      </c>
    </row>
    <row r="5" spans="2:60" x14ac:dyDescent="0.2">
      <c r="B5" s="35">
        <v>2002</v>
      </c>
      <c r="C5" s="36">
        <v>5210</v>
      </c>
      <c r="D5" s="36"/>
      <c r="E5" s="36">
        <v>71.31</v>
      </c>
      <c r="F5" s="36">
        <v>321695487</v>
      </c>
      <c r="G5" s="36">
        <v>144.63999999999999</v>
      </c>
      <c r="H5" s="36">
        <v>103.14278399999999</v>
      </c>
      <c r="I5" s="36">
        <v>53737390.464000002</v>
      </c>
      <c r="J5" s="36">
        <v>12650472</v>
      </c>
      <c r="K5" s="36">
        <v>12650472</v>
      </c>
      <c r="L5" s="36">
        <v>0</v>
      </c>
      <c r="M5" s="36"/>
      <c r="N5" s="36"/>
      <c r="O5" s="36"/>
      <c r="P5" s="36">
        <v>1710.4669999999999</v>
      </c>
      <c r="Q5" s="36">
        <v>12652182.467</v>
      </c>
      <c r="R5" s="36">
        <v>22456299</v>
      </c>
      <c r="S5" s="36">
        <v>13354000</v>
      </c>
      <c r="T5" s="36">
        <v>9102299</v>
      </c>
      <c r="U5" s="37">
        <v>0.3175429533703335</v>
      </c>
      <c r="V5" s="38">
        <v>0.48629475243967329</v>
      </c>
      <c r="W5" s="36">
        <v>781681.89799999993</v>
      </c>
      <c r="X5" s="36">
        <v>921800</v>
      </c>
      <c r="Y5" s="36">
        <v>11593800</v>
      </c>
      <c r="Z5" s="35" t="s">
        <v>64</v>
      </c>
      <c r="AA5" s="35" t="s">
        <v>64</v>
      </c>
      <c r="AB5" s="35" t="s">
        <v>64</v>
      </c>
      <c r="AF5" s="36">
        <v>16146</v>
      </c>
      <c r="AG5" s="36">
        <v>7250.4</v>
      </c>
      <c r="AH5" s="36">
        <v>23396.400000000001</v>
      </c>
      <c r="AI5" s="36">
        <v>4343.3999999999996</v>
      </c>
      <c r="AJ5" s="36">
        <v>3040.3799999999997</v>
      </c>
      <c r="AK5" s="36">
        <v>11593.8</v>
      </c>
      <c r="AL5" s="36">
        <v>10290.779999999999</v>
      </c>
      <c r="AM5" s="36">
        <v>26436.780000000002</v>
      </c>
      <c r="AN5" s="38">
        <v>0.1150056852612156</v>
      </c>
      <c r="AO5" s="36">
        <v>980</v>
      </c>
      <c r="AP5" s="36">
        <v>1323</v>
      </c>
      <c r="AQ5" s="36">
        <v>27759.780000000002</v>
      </c>
      <c r="AR5" s="36">
        <v>27739.8</v>
      </c>
      <c r="AS5" s="38">
        <v>0.15657647135163194</v>
      </c>
      <c r="AT5" s="38">
        <v>0.41794821880474986</v>
      </c>
      <c r="AU5" s="36">
        <v>53.363561643835617</v>
      </c>
      <c r="AV5" s="36">
        <v>19477.7</v>
      </c>
      <c r="AW5" s="36">
        <v>3331.7000000000007</v>
      </c>
      <c r="AX5" s="38">
        <v>0.12001896268630373</v>
      </c>
      <c r="AY5" s="38">
        <v>0.20634832156571292</v>
      </c>
      <c r="AZ5" s="36"/>
      <c r="BA5" s="36"/>
      <c r="BB5" s="36"/>
      <c r="BC5" s="36"/>
      <c r="BD5" s="38"/>
      <c r="BE5" s="38"/>
      <c r="BF5" s="36">
        <v>7250.4</v>
      </c>
      <c r="BG5" s="36">
        <v>3040.3799999999997</v>
      </c>
      <c r="BH5" s="36">
        <v>3331.7000000000007</v>
      </c>
    </row>
    <row r="6" spans="2:60" x14ac:dyDescent="0.2">
      <c r="B6" s="35">
        <v>2003</v>
      </c>
      <c r="C6" s="36">
        <v>5380</v>
      </c>
      <c r="D6" s="36"/>
      <c r="E6" s="36">
        <v>72.58</v>
      </c>
      <c r="F6" s="36">
        <v>349631664</v>
      </c>
      <c r="G6" s="36">
        <v>146.43</v>
      </c>
      <c r="H6" s="36">
        <v>106.27889399999999</v>
      </c>
      <c r="I6" s="36">
        <v>57178044.971999995</v>
      </c>
      <c r="J6" s="36">
        <v>14513750</v>
      </c>
      <c r="K6" s="36">
        <v>14513750</v>
      </c>
      <c r="L6" s="36">
        <v>0</v>
      </c>
      <c r="M6" s="36"/>
      <c r="N6" s="36"/>
      <c r="O6" s="36"/>
      <c r="P6" s="36">
        <v>6137.2690000000002</v>
      </c>
      <c r="Q6" s="36">
        <v>14519887.268999999</v>
      </c>
      <c r="R6" s="36">
        <v>24447827</v>
      </c>
      <c r="S6" s="36">
        <v>12914000</v>
      </c>
      <c r="T6" s="36">
        <v>11533827</v>
      </c>
      <c r="U6" s="37">
        <v>0.30733035632289468</v>
      </c>
      <c r="V6" s="38">
        <v>0.49935570154885589</v>
      </c>
      <c r="W6" s="36">
        <v>743227.49099999992</v>
      </c>
      <c r="X6" s="36">
        <v>893300</v>
      </c>
      <c r="Y6" s="36">
        <v>11019100</v>
      </c>
      <c r="Z6" s="35" t="s">
        <v>64</v>
      </c>
      <c r="AA6" s="35" t="s">
        <v>64</v>
      </c>
      <c r="AB6" s="35" t="s">
        <v>64</v>
      </c>
      <c r="AF6" s="36">
        <v>17032</v>
      </c>
      <c r="AG6" s="36">
        <v>7257</v>
      </c>
      <c r="AH6" s="36">
        <v>24289</v>
      </c>
      <c r="AI6" s="36">
        <v>3762.1</v>
      </c>
      <c r="AJ6" s="36">
        <v>2633.47</v>
      </c>
      <c r="AK6" s="36">
        <v>11019.1</v>
      </c>
      <c r="AL6" s="36">
        <v>9890.4699999999993</v>
      </c>
      <c r="AM6" s="36">
        <v>26922.47</v>
      </c>
      <c r="AN6" s="38">
        <v>9.7816805070262858E-2</v>
      </c>
      <c r="AO6" s="36">
        <v>1328</v>
      </c>
      <c r="AP6" s="36">
        <v>1792.8000000000002</v>
      </c>
      <c r="AQ6" s="36">
        <v>28715.27</v>
      </c>
      <c r="AR6" s="36">
        <v>28051.1</v>
      </c>
      <c r="AS6" s="38">
        <v>0.13411595267208773</v>
      </c>
      <c r="AT6" s="38">
        <v>0.39282238486191273</v>
      </c>
      <c r="AU6" s="36">
        <v>52.70301369863013</v>
      </c>
      <c r="AV6" s="36">
        <v>19236.599999999999</v>
      </c>
      <c r="AW6" s="36">
        <v>2204.5999999999985</v>
      </c>
      <c r="AX6" s="38">
        <v>7.6774482705543032E-2</v>
      </c>
      <c r="AY6" s="38">
        <v>0.12943870361672138</v>
      </c>
      <c r="AZ6" s="36">
        <v>20.123235280873093</v>
      </c>
      <c r="BA6" s="36">
        <v>8.5741145158111784</v>
      </c>
      <c r="BB6" s="36">
        <v>43.699183502608953</v>
      </c>
      <c r="BC6" s="36">
        <v>59.286778248510537</v>
      </c>
      <c r="BD6" s="38">
        <v>0.60360878499461623</v>
      </c>
      <c r="BE6" s="38">
        <v>1.5218099465061255E-3</v>
      </c>
      <c r="BF6" s="36">
        <v>7257</v>
      </c>
      <c r="BG6" s="36">
        <v>2633.47</v>
      </c>
      <c r="BH6" s="36">
        <v>2204.5999999999985</v>
      </c>
    </row>
    <row r="7" spans="2:60" x14ac:dyDescent="0.2">
      <c r="B7" s="35">
        <v>2004</v>
      </c>
      <c r="C7" s="36">
        <v>5650.65</v>
      </c>
      <c r="D7" s="36"/>
      <c r="E7" s="36">
        <v>73.899000000000001</v>
      </c>
      <c r="F7" s="36">
        <v>376017184</v>
      </c>
      <c r="G7" s="36">
        <v>144.21</v>
      </c>
      <c r="H7" s="36">
        <v>106.5697479</v>
      </c>
      <c r="I7" s="36">
        <v>60218834.597113498</v>
      </c>
      <c r="J7" s="36">
        <v>14742325</v>
      </c>
      <c r="K7" s="36">
        <v>14742325</v>
      </c>
      <c r="L7" s="36">
        <v>0</v>
      </c>
      <c r="M7" s="36"/>
      <c r="N7" s="36"/>
      <c r="O7" s="36"/>
      <c r="P7" s="36">
        <v>376.34399999999999</v>
      </c>
      <c r="Q7" s="36">
        <v>14742701.344000001</v>
      </c>
      <c r="R7" s="36">
        <v>25990877</v>
      </c>
      <c r="S7" s="36">
        <v>15764000</v>
      </c>
      <c r="T7" s="36">
        <v>10226877</v>
      </c>
      <c r="U7" s="37">
        <v>0.36507433794864902</v>
      </c>
      <c r="V7" s="38">
        <v>0.49189460594482881</v>
      </c>
      <c r="W7" s="36">
        <v>2371358.8630000004</v>
      </c>
      <c r="X7" s="36">
        <v>1005000</v>
      </c>
      <c r="Y7" s="36">
        <v>12286000</v>
      </c>
      <c r="Z7" s="35" t="s">
        <v>64</v>
      </c>
      <c r="AA7" s="35" t="s">
        <v>64</v>
      </c>
      <c r="AB7" s="35" t="s">
        <v>64</v>
      </c>
      <c r="AF7" s="36">
        <v>17611</v>
      </c>
      <c r="AG7" s="36">
        <v>7451</v>
      </c>
      <c r="AH7" s="36">
        <v>25062</v>
      </c>
      <c r="AI7" s="36">
        <v>4835</v>
      </c>
      <c r="AJ7" s="36">
        <v>3384.5</v>
      </c>
      <c r="AK7" s="36">
        <v>12286</v>
      </c>
      <c r="AL7" s="36">
        <v>10835.5</v>
      </c>
      <c r="AM7" s="36">
        <v>28446.5</v>
      </c>
      <c r="AN7" s="38">
        <v>0.11897773012497144</v>
      </c>
      <c r="AO7" s="36">
        <v>1580</v>
      </c>
      <c r="AP7" s="36">
        <v>2133</v>
      </c>
      <c r="AQ7" s="36">
        <v>30579.5</v>
      </c>
      <c r="AR7" s="36">
        <v>29897</v>
      </c>
      <c r="AS7" s="38">
        <v>0.16172191189751481</v>
      </c>
      <c r="AT7" s="38">
        <v>0.41094424189718032</v>
      </c>
      <c r="AU7" s="36">
        <v>53.852054794520548</v>
      </c>
      <c r="AV7" s="36">
        <v>19656</v>
      </c>
      <c r="AW7" s="36">
        <v>2045</v>
      </c>
      <c r="AX7" s="38">
        <v>6.6874867149560979E-2</v>
      </c>
      <c r="AY7" s="38">
        <v>0.11612060643915735</v>
      </c>
      <c r="AZ7" s="36">
        <v>198.75924543613482</v>
      </c>
      <c r="BA7" s="36">
        <v>84.092620393199738</v>
      </c>
      <c r="BB7" s="36">
        <v>420.59551484733834</v>
      </c>
      <c r="BC7" s="36">
        <v>577.26872622247129</v>
      </c>
      <c r="BD7" s="38">
        <v>0.59790614962949096</v>
      </c>
      <c r="BE7" s="38">
        <v>1.3754165857758903E-2</v>
      </c>
      <c r="BF7" s="36">
        <v>7451</v>
      </c>
      <c r="BG7" s="36">
        <v>3384.5</v>
      </c>
      <c r="BH7" s="36">
        <v>2045</v>
      </c>
    </row>
    <row r="8" spans="2:60" x14ac:dyDescent="0.2">
      <c r="B8" s="35">
        <v>2005</v>
      </c>
      <c r="C8" s="36">
        <v>5840</v>
      </c>
      <c r="D8" s="36"/>
      <c r="E8" s="36">
        <v>73.87</v>
      </c>
      <c r="F8" s="36">
        <v>384414849</v>
      </c>
      <c r="G8" s="36">
        <v>145.31</v>
      </c>
      <c r="H8" s="36">
        <v>107.34049700000001</v>
      </c>
      <c r="I8" s="36">
        <v>62686850.248000011</v>
      </c>
      <c r="J8" s="36">
        <v>16170217</v>
      </c>
      <c r="K8" s="36">
        <v>16170217</v>
      </c>
      <c r="L8" s="36">
        <v>0</v>
      </c>
      <c r="M8" s="36"/>
      <c r="N8" s="36"/>
      <c r="O8" s="36"/>
      <c r="P8" s="36">
        <v>226.523</v>
      </c>
      <c r="Q8" s="36">
        <v>16170443.523</v>
      </c>
      <c r="R8" s="36">
        <v>26235527</v>
      </c>
      <c r="S8" s="36">
        <v>18147000</v>
      </c>
      <c r="T8" s="36">
        <v>8088527</v>
      </c>
      <c r="U8" s="37">
        <v>0.39653532327586205</v>
      </c>
      <c r="V8" s="38">
        <v>0.49581676584633239</v>
      </c>
      <c r="W8" s="36">
        <v>2592292.986</v>
      </c>
      <c r="X8" s="36">
        <v>695492</v>
      </c>
      <c r="Y8" s="36">
        <v>13293980</v>
      </c>
      <c r="Z8" s="35">
        <v>8</v>
      </c>
      <c r="AA8" s="35" t="s">
        <v>64</v>
      </c>
      <c r="AB8" s="35">
        <v>0</v>
      </c>
      <c r="AF8" s="36">
        <v>17656.347971999996</v>
      </c>
      <c r="AG8" s="36">
        <v>7637.6790000000001</v>
      </c>
      <c r="AH8" s="36">
        <v>25294.026971999996</v>
      </c>
      <c r="AI8" s="36">
        <v>5656.3010000000004</v>
      </c>
      <c r="AJ8" s="36">
        <v>3959.4106999999999</v>
      </c>
      <c r="AK8" s="36">
        <v>13293.98</v>
      </c>
      <c r="AL8" s="36">
        <v>11597.0897</v>
      </c>
      <c r="AM8" s="36">
        <v>29253.437671999996</v>
      </c>
      <c r="AN8" s="38">
        <v>0.13534856123216452</v>
      </c>
      <c r="AO8" s="36">
        <v>1944.6383884022994</v>
      </c>
      <c r="AP8" s="36">
        <v>2625.2618243431043</v>
      </c>
      <c r="AQ8" s="36">
        <v>31878.699496343099</v>
      </c>
      <c r="AR8" s="36">
        <v>30950.327971999995</v>
      </c>
      <c r="AS8" s="38">
        <v>0.18275415385313906</v>
      </c>
      <c r="AT8" s="38">
        <v>0.42952630460093144</v>
      </c>
      <c r="AU8" s="36">
        <v>55.967287671232882</v>
      </c>
      <c r="AV8" s="36">
        <v>20428.060000000001</v>
      </c>
      <c r="AW8" s="36">
        <v>2771.7120280000054</v>
      </c>
      <c r="AX8" s="38">
        <v>8.6945580333914085E-2</v>
      </c>
      <c r="AY8" s="38">
        <v>0.15698104910457561</v>
      </c>
      <c r="AZ8" s="36">
        <v>588.54558869895004</v>
      </c>
      <c r="BA8" s="36">
        <v>254.58958389793398</v>
      </c>
      <c r="BB8" s="36">
        <v>1675.7925875363558</v>
      </c>
      <c r="BC8" s="36">
        <v>2016.189983872333</v>
      </c>
      <c r="BD8" s="38">
        <v>0.66528012992627994</v>
      </c>
      <c r="BE8" s="38">
        <v>5.2567783943902449E-2</v>
      </c>
      <c r="BF8" s="36">
        <v>7637.6790000000001</v>
      </c>
      <c r="BG8" s="36">
        <v>3959.4106999999999</v>
      </c>
      <c r="BH8" s="36">
        <v>2771.7120280000054</v>
      </c>
    </row>
    <row r="9" spans="2:60" x14ac:dyDescent="0.2">
      <c r="B9" s="35">
        <v>2006</v>
      </c>
      <c r="C9" s="36">
        <v>6163.2</v>
      </c>
      <c r="D9" s="36"/>
      <c r="E9" s="36">
        <v>77.037999999999997</v>
      </c>
      <c r="F9" s="36">
        <v>428928327</v>
      </c>
      <c r="G9" s="36">
        <v>149.47</v>
      </c>
      <c r="H9" s="36">
        <v>115.14869859999999</v>
      </c>
      <c r="I9" s="36">
        <v>70968445.921151996</v>
      </c>
      <c r="J9" s="36">
        <v>19231900</v>
      </c>
      <c r="K9" s="36">
        <v>19231900</v>
      </c>
      <c r="L9" s="36">
        <v>0</v>
      </c>
      <c r="M9" s="36"/>
      <c r="N9" s="36"/>
      <c r="O9" s="36"/>
      <c r="P9" s="36">
        <v>95.96</v>
      </c>
      <c r="Q9" s="36">
        <v>19231995.960000001</v>
      </c>
      <c r="R9" s="36">
        <v>30899979</v>
      </c>
      <c r="S9" s="36">
        <v>18870000</v>
      </c>
      <c r="T9" s="36">
        <v>12029979</v>
      </c>
      <c r="U9" s="37">
        <v>0.40354122071159965</v>
      </c>
      <c r="V9" s="38">
        <v>0.48729501393292679</v>
      </c>
      <c r="W9" s="36">
        <v>3428862.4890000001</v>
      </c>
      <c r="X9" s="36">
        <v>1140000</v>
      </c>
      <c r="Y9" s="36">
        <v>12294728</v>
      </c>
      <c r="Z9" s="35">
        <v>24</v>
      </c>
      <c r="AA9" s="35" t="s">
        <v>64</v>
      </c>
      <c r="AB9" s="35">
        <v>0</v>
      </c>
      <c r="AF9" s="36">
        <v>18753</v>
      </c>
      <c r="AG9" s="36">
        <v>5200.0820000000003</v>
      </c>
      <c r="AH9" s="36">
        <v>23953.082000000002</v>
      </c>
      <c r="AI9" s="36">
        <v>7094.6459999999997</v>
      </c>
      <c r="AJ9" s="36">
        <v>4966.2521999999999</v>
      </c>
      <c r="AK9" s="36">
        <v>12294.727999999999</v>
      </c>
      <c r="AL9" s="36">
        <v>10166.334200000001</v>
      </c>
      <c r="AM9" s="36">
        <v>28919.334200000001</v>
      </c>
      <c r="AN9" s="38">
        <v>0.17172775021909045</v>
      </c>
      <c r="AO9" s="36">
        <v>2306.6</v>
      </c>
      <c r="AP9" s="36">
        <v>3113.9100000000003</v>
      </c>
      <c r="AQ9" s="36">
        <v>32033.244200000001</v>
      </c>
      <c r="AR9" s="36">
        <v>31047.727999999999</v>
      </c>
      <c r="AS9" s="38">
        <v>0.22850773492991178</v>
      </c>
      <c r="AT9" s="38">
        <v>0.3959944508660988</v>
      </c>
      <c r="AU9" s="36">
        <v>58.601999999999997</v>
      </c>
      <c r="AV9" s="36">
        <v>21389.73</v>
      </c>
      <c r="AW9" s="36">
        <v>2636.7299999999996</v>
      </c>
      <c r="AX9" s="38">
        <v>8.2312299795098479E-2</v>
      </c>
      <c r="AY9" s="38">
        <v>0.14060310350343944</v>
      </c>
      <c r="AZ9" s="36">
        <v>848.58597694725404</v>
      </c>
      <c r="BA9" s="36">
        <v>235.3072395977087</v>
      </c>
      <c r="BB9" s="36">
        <v>4166.10649102755</v>
      </c>
      <c r="BC9" s="36">
        <v>4000.1677602642476</v>
      </c>
      <c r="BD9" s="38">
        <v>0.79354413772984123</v>
      </c>
      <c r="BE9" s="38">
        <v>0.1300557154004261</v>
      </c>
      <c r="BF9" s="36">
        <v>5200.0820000000003</v>
      </c>
      <c r="BG9" s="36">
        <v>4966.2521999999999</v>
      </c>
      <c r="BH9" s="36">
        <v>2636.7299999999996</v>
      </c>
    </row>
    <row r="10" spans="2:60" x14ac:dyDescent="0.2">
      <c r="B10" s="35">
        <v>2007</v>
      </c>
      <c r="C10" s="36">
        <v>6323.0030000000006</v>
      </c>
      <c r="D10" s="36"/>
      <c r="E10" s="36">
        <v>79.012</v>
      </c>
      <c r="F10" s="36">
        <v>495671096</v>
      </c>
      <c r="G10" s="36">
        <v>146.27000000000001</v>
      </c>
      <c r="H10" s="36">
        <v>115.57085240000001</v>
      </c>
      <c r="I10" s="36">
        <v>73075484.643775731</v>
      </c>
      <c r="J10" s="36">
        <v>22778662</v>
      </c>
      <c r="K10" s="36">
        <v>22778662</v>
      </c>
      <c r="L10" s="36">
        <v>0</v>
      </c>
      <c r="M10" s="36"/>
      <c r="N10" s="36"/>
      <c r="O10" s="36"/>
      <c r="P10" s="36">
        <v>4107.8679999999995</v>
      </c>
      <c r="Q10" s="36">
        <v>22782769.868000001</v>
      </c>
      <c r="R10" s="36">
        <v>32469657</v>
      </c>
      <c r="S10" s="36">
        <v>19344000</v>
      </c>
      <c r="T10" s="36">
        <v>13125657</v>
      </c>
      <c r="U10" s="37">
        <v>0.40964880502116002</v>
      </c>
      <c r="V10" s="38">
        <v>0.53792743611726734</v>
      </c>
      <c r="W10" s="36">
        <v>3532667.2579999999</v>
      </c>
      <c r="X10" s="36">
        <v>682902.61199999962</v>
      </c>
      <c r="Y10" s="36">
        <v>16593019</v>
      </c>
      <c r="Z10" s="35">
        <v>26</v>
      </c>
      <c r="AA10" s="35" t="s">
        <v>64</v>
      </c>
      <c r="AB10" s="35">
        <v>0</v>
      </c>
      <c r="AF10" s="36">
        <v>18554</v>
      </c>
      <c r="AG10" s="36">
        <v>6227.02</v>
      </c>
      <c r="AH10" s="36">
        <v>24781.02</v>
      </c>
      <c r="AI10" s="36">
        <v>10365.999</v>
      </c>
      <c r="AJ10" s="36">
        <v>7256.1992999999993</v>
      </c>
      <c r="AK10" s="36">
        <v>16593.019</v>
      </c>
      <c r="AL10" s="36">
        <v>13483.219300000001</v>
      </c>
      <c r="AM10" s="36">
        <v>32037.219300000001</v>
      </c>
      <c r="AN10" s="38">
        <v>0.22649279364891695</v>
      </c>
      <c r="AO10" s="36">
        <v>2559</v>
      </c>
      <c r="AP10" s="36">
        <v>3454.65</v>
      </c>
      <c r="AQ10" s="36">
        <v>35491.869299999998</v>
      </c>
      <c r="AR10" s="36">
        <v>35147.019</v>
      </c>
      <c r="AS10" s="38">
        <v>0.29493252329593017</v>
      </c>
      <c r="AT10" s="38">
        <v>0.47210316755455134</v>
      </c>
      <c r="AU10" s="36">
        <v>60.832287671232876</v>
      </c>
      <c r="AV10" s="36">
        <v>22203.785</v>
      </c>
      <c r="AW10" s="36">
        <v>3649.7849999999999</v>
      </c>
      <c r="AX10" s="38">
        <v>0.10283439762357065</v>
      </c>
      <c r="AY10" s="38">
        <v>0.19671149078365852</v>
      </c>
      <c r="AZ10" s="36">
        <v>2407.0623262631716</v>
      </c>
      <c r="BA10" s="36">
        <v>807.8487251744798</v>
      </c>
      <c r="BB10" s="36">
        <v>7702.6731354366857</v>
      </c>
      <c r="BC10" s="36">
        <v>8606.7822462433323</v>
      </c>
      <c r="BD10" s="38">
        <v>0.70552908075554133</v>
      </c>
      <c r="BE10" s="38">
        <v>0.21702641442547763</v>
      </c>
      <c r="BF10" s="36">
        <v>6227.02</v>
      </c>
      <c r="BG10" s="36">
        <v>7256.1992999999993</v>
      </c>
      <c r="BH10" s="36">
        <v>3649.7849999999999</v>
      </c>
    </row>
    <row r="11" spans="2:60" x14ac:dyDescent="0.2">
      <c r="B11" s="35">
        <v>2008</v>
      </c>
      <c r="C11" s="36">
        <v>7057.8</v>
      </c>
      <c r="D11" s="36"/>
      <c r="E11" s="36">
        <v>80.965000000000003</v>
      </c>
      <c r="F11" s="36">
        <v>553640852</v>
      </c>
      <c r="G11" s="36">
        <v>142.01</v>
      </c>
      <c r="H11" s="36">
        <v>114.9783965</v>
      </c>
      <c r="I11" s="36">
        <v>81149452.681769997</v>
      </c>
      <c r="J11" s="36">
        <v>27210007</v>
      </c>
      <c r="K11" s="36">
        <v>27210007</v>
      </c>
      <c r="L11" s="36">
        <v>0</v>
      </c>
      <c r="M11" s="36"/>
      <c r="N11" s="36"/>
      <c r="O11" s="36"/>
      <c r="P11" s="36">
        <v>466.553</v>
      </c>
      <c r="Q11" s="36">
        <v>27210473.552999999</v>
      </c>
      <c r="R11" s="36">
        <v>31351954</v>
      </c>
      <c r="S11" s="36">
        <v>19472000</v>
      </c>
      <c r="T11" s="36">
        <v>11879954</v>
      </c>
      <c r="U11" s="37">
        <v>0.41033647805305673</v>
      </c>
      <c r="V11" s="38">
        <v>0.58752093506160041</v>
      </c>
      <c r="W11" s="36">
        <v>5123992.8950000005</v>
      </c>
      <c r="X11" s="36">
        <v>1521500</v>
      </c>
      <c r="Y11" s="36">
        <v>21282600</v>
      </c>
      <c r="Z11" s="35">
        <v>34</v>
      </c>
      <c r="AA11" s="35" t="s">
        <v>64</v>
      </c>
      <c r="AB11" s="35">
        <v>-4</v>
      </c>
      <c r="AC11" s="35">
        <v>1</v>
      </c>
      <c r="AE11" s="35">
        <v>1</v>
      </c>
      <c r="AF11" s="36">
        <v>18881.099999999999</v>
      </c>
      <c r="AG11" s="36">
        <v>6615.9</v>
      </c>
      <c r="AH11" s="36">
        <v>25497</v>
      </c>
      <c r="AI11" s="36">
        <v>14666.7</v>
      </c>
      <c r="AJ11" s="36">
        <v>10266.69</v>
      </c>
      <c r="AK11" s="36">
        <v>21282.6</v>
      </c>
      <c r="AL11" s="36">
        <v>16882.59</v>
      </c>
      <c r="AM11" s="36">
        <v>35763.69</v>
      </c>
      <c r="AN11" s="38">
        <v>0.28707021003705152</v>
      </c>
      <c r="AO11" s="36">
        <v>2452.6433905332642</v>
      </c>
      <c r="AP11" s="36">
        <v>3311.0685772199067</v>
      </c>
      <c r="AQ11" s="36">
        <v>39074.758577219909</v>
      </c>
      <c r="AR11" s="36">
        <v>40163.699999999997</v>
      </c>
      <c r="AS11" s="38">
        <v>0.36517302937727353</v>
      </c>
      <c r="AT11" s="38">
        <v>0.52989639898714513</v>
      </c>
      <c r="AU11" s="36">
        <v>59.224788413698633</v>
      </c>
      <c r="AV11" s="36">
        <v>21617.047771000001</v>
      </c>
      <c r="AW11" s="36">
        <v>2735.9477710000028</v>
      </c>
      <c r="AX11" s="38">
        <v>7.0018289827516067E-2</v>
      </c>
      <c r="AY11" s="38">
        <v>0.1449040453681196</v>
      </c>
      <c r="AZ11" s="36">
        <v>3671.8575101624074</v>
      </c>
      <c r="BA11" s="36">
        <v>1286.6115905049744</v>
      </c>
      <c r="BB11" s="36">
        <v>12327.187294314645</v>
      </c>
      <c r="BC11" s="36">
        <v>13587.500206687633</v>
      </c>
      <c r="BD11" s="38">
        <v>0.7131454549734767</v>
      </c>
      <c r="BE11" s="38">
        <v>0.31547699187836414</v>
      </c>
      <c r="BF11" s="36">
        <v>6615.9</v>
      </c>
      <c r="BG11" s="36">
        <v>10266.69</v>
      </c>
      <c r="BH11" s="36">
        <v>2735.9477710000028</v>
      </c>
    </row>
    <row r="12" spans="2:60" x14ac:dyDescent="0.2">
      <c r="B12" s="35">
        <v>2009</v>
      </c>
      <c r="C12" s="36">
        <v>7409.6</v>
      </c>
      <c r="D12" s="36"/>
      <c r="E12" s="36">
        <v>81.584999999999994</v>
      </c>
      <c r="F12" s="36">
        <v>622523338</v>
      </c>
      <c r="G12" s="36">
        <v>129.86000000000001</v>
      </c>
      <c r="H12" s="36">
        <v>105.946281</v>
      </c>
      <c r="I12" s="36">
        <v>78501956.369760007</v>
      </c>
      <c r="J12" s="36">
        <v>26104824</v>
      </c>
      <c r="K12" s="36">
        <v>26104824</v>
      </c>
      <c r="L12" s="36">
        <v>0</v>
      </c>
      <c r="M12" s="36"/>
      <c r="N12" s="36"/>
      <c r="O12" s="36"/>
      <c r="P12" s="36">
        <v>4407.8770000000004</v>
      </c>
      <c r="Q12" s="36">
        <v>26109231.877</v>
      </c>
      <c r="R12" s="36">
        <v>33934053</v>
      </c>
      <c r="S12" s="36">
        <v>24294000</v>
      </c>
      <c r="T12" s="36">
        <v>9640053</v>
      </c>
      <c r="U12" s="37">
        <v>0.50048204603580559</v>
      </c>
      <c r="V12" s="38">
        <v>0.55731523536509842</v>
      </c>
      <c r="W12" s="36">
        <v>3296464.8680000002</v>
      </c>
      <c r="X12" s="36">
        <v>1445424.9999999998</v>
      </c>
      <c r="Y12" s="36">
        <v>22823220.608750008</v>
      </c>
      <c r="Z12" s="35">
        <v>21</v>
      </c>
      <c r="AA12" s="35" t="s">
        <v>64</v>
      </c>
      <c r="AB12" s="35">
        <v>-5</v>
      </c>
      <c r="AE12" s="35">
        <v>0</v>
      </c>
      <c r="AF12" s="36">
        <v>19057</v>
      </c>
      <c r="AG12" s="36">
        <v>6352.2724367500005</v>
      </c>
      <c r="AH12" s="36">
        <v>25409.272436750001</v>
      </c>
      <c r="AI12" s="36">
        <v>16470.948172000008</v>
      </c>
      <c r="AJ12" s="36">
        <v>11529.663720400005</v>
      </c>
      <c r="AK12" s="36">
        <v>22823.220608750009</v>
      </c>
      <c r="AL12" s="36">
        <v>17881.936157150005</v>
      </c>
      <c r="AM12" s="36">
        <v>36938.936157150005</v>
      </c>
      <c r="AN12" s="38">
        <v>0.31212766040010309</v>
      </c>
      <c r="AO12" s="36">
        <v>2106.0499999999997</v>
      </c>
      <c r="AP12" s="36">
        <v>2843.1675</v>
      </c>
      <c r="AQ12" s="36">
        <v>39782.103657150008</v>
      </c>
      <c r="AR12" s="36">
        <v>41880.220608750009</v>
      </c>
      <c r="AS12" s="38">
        <v>0.39328704416038207</v>
      </c>
      <c r="AT12" s="38">
        <v>0.54496419257117201</v>
      </c>
      <c r="AU12" s="36">
        <v>59.409315068493157</v>
      </c>
      <c r="AV12" s="36">
        <v>21684.400000000001</v>
      </c>
      <c r="AW12" s="36">
        <v>2627.4000000000015</v>
      </c>
      <c r="AX12" s="38">
        <v>6.6044772861773501E-2</v>
      </c>
      <c r="AY12" s="38">
        <v>0.1378705987301255</v>
      </c>
      <c r="AZ12" s="36">
        <v>5464.6020738892648</v>
      </c>
      <c r="BA12" s="36">
        <v>1821.5165625110806</v>
      </c>
      <c r="BB12" s="36">
        <v>14604.466470789133</v>
      </c>
      <c r="BC12" s="36">
        <v>17509.24516595274</v>
      </c>
      <c r="BD12" s="38">
        <v>0.66715742860580818</v>
      </c>
      <c r="BE12" s="38">
        <v>0.36711146792671645</v>
      </c>
      <c r="BF12" s="36">
        <v>6352.2724367500005</v>
      </c>
      <c r="BG12" s="36">
        <v>11529.663720400005</v>
      </c>
      <c r="BH12" s="36">
        <v>2627.4000000000015</v>
      </c>
    </row>
    <row r="13" spans="2:60" x14ac:dyDescent="0.2">
      <c r="B13" s="35">
        <v>2010</v>
      </c>
      <c r="C13" s="36">
        <v>8055.9999999999991</v>
      </c>
      <c r="D13" s="36"/>
      <c r="E13" s="36">
        <v>77.445999999999998</v>
      </c>
      <c r="F13" s="36">
        <v>631548487</v>
      </c>
      <c r="G13" s="36">
        <v>139</v>
      </c>
      <c r="H13" s="36">
        <v>107.64994</v>
      </c>
      <c r="I13" s="36">
        <v>86722791.66399999</v>
      </c>
      <c r="J13" s="36">
        <v>27967044</v>
      </c>
      <c r="K13" s="36">
        <v>27967044</v>
      </c>
      <c r="L13" s="36">
        <v>0</v>
      </c>
      <c r="M13" s="36"/>
      <c r="N13" s="36"/>
      <c r="O13" s="36"/>
      <c r="P13" s="36">
        <v>75569.119000000006</v>
      </c>
      <c r="Q13" s="36">
        <v>28042613.118999999</v>
      </c>
      <c r="R13" s="36">
        <v>37904712</v>
      </c>
      <c r="S13" s="36">
        <v>27999821</v>
      </c>
      <c r="T13" s="36">
        <v>9904891</v>
      </c>
      <c r="U13" s="37">
        <v>0.51658993004927922</v>
      </c>
      <c r="V13" s="38">
        <v>0.53973312206696</v>
      </c>
      <c r="W13" s="36">
        <v>1900164.5999999999</v>
      </c>
      <c r="X13" s="36">
        <v>1138282.0000000002</v>
      </c>
      <c r="Y13" s="36">
        <v>23259964</v>
      </c>
      <c r="Z13" s="35">
        <v>13</v>
      </c>
      <c r="AA13" s="35" t="s">
        <v>64</v>
      </c>
      <c r="AB13" s="35">
        <v>-5</v>
      </c>
      <c r="AE13" s="35">
        <v>0</v>
      </c>
      <c r="AF13" s="36">
        <v>22759.590841224199</v>
      </c>
      <c r="AG13" s="36">
        <v>7096.9639999999999</v>
      </c>
      <c r="AH13" s="36">
        <v>29856.554841224199</v>
      </c>
      <c r="AI13" s="36">
        <v>16163</v>
      </c>
      <c r="AJ13" s="36">
        <v>11314.099999999999</v>
      </c>
      <c r="AK13" s="36">
        <v>23259.964</v>
      </c>
      <c r="AL13" s="36">
        <v>18411.063999999998</v>
      </c>
      <c r="AM13" s="36">
        <v>41170.654841224197</v>
      </c>
      <c r="AN13" s="38">
        <v>0.27480981402003801</v>
      </c>
      <c r="AO13" s="36">
        <v>2007.5961547326119</v>
      </c>
      <c r="AP13" s="36">
        <v>2710.2548088890262</v>
      </c>
      <c r="AQ13" s="36">
        <v>43880.909650113223</v>
      </c>
      <c r="AR13" s="36">
        <v>46019.554841224199</v>
      </c>
      <c r="AS13" s="38">
        <v>0.3512202596432164</v>
      </c>
      <c r="AT13" s="38">
        <v>0.50543652758595969</v>
      </c>
      <c r="AU13" s="36">
        <v>63.44481242739726</v>
      </c>
      <c r="AV13" s="36">
        <v>23157.356535999999</v>
      </c>
      <c r="AW13" s="36">
        <v>397.76569477580051</v>
      </c>
      <c r="AX13" s="38">
        <v>9.0646638355359205E-3</v>
      </c>
      <c r="AY13" s="38">
        <v>1.74768385578941E-2</v>
      </c>
      <c r="AZ13" s="36">
        <v>9717.4327541057937</v>
      </c>
      <c r="BA13" s="36">
        <v>3030.119078564252</v>
      </c>
      <c r="BB13" s="36">
        <v>14565.677404744007</v>
      </c>
      <c r="BC13" s="36">
        <v>22943.52601599085</v>
      </c>
      <c r="BD13" s="38">
        <v>0.53328287468812852</v>
      </c>
      <c r="BE13" s="38">
        <v>0.33193654190134647</v>
      </c>
      <c r="BF13" s="36">
        <v>7096.9639999999999</v>
      </c>
      <c r="BG13" s="36">
        <v>11314.099999999999</v>
      </c>
      <c r="BH13" s="36">
        <v>397.76569477580051</v>
      </c>
    </row>
    <row r="14" spans="2:60" x14ac:dyDescent="0.2">
      <c r="B14" s="35">
        <v>2011</v>
      </c>
      <c r="C14" s="36">
        <v>8356.1</v>
      </c>
      <c r="D14" s="36"/>
      <c r="E14" s="36">
        <v>67.06</v>
      </c>
      <c r="F14" s="36">
        <v>565775012</v>
      </c>
      <c r="G14" s="36">
        <v>136.38</v>
      </c>
      <c r="H14" s="36">
        <v>91.456428000000002</v>
      </c>
      <c r="I14" s="36">
        <v>76421905.801080003</v>
      </c>
      <c r="J14" s="36">
        <v>22892504</v>
      </c>
      <c r="K14" s="36">
        <v>22892504</v>
      </c>
      <c r="L14" s="36">
        <v>0</v>
      </c>
      <c r="M14" s="36"/>
      <c r="N14" s="36"/>
      <c r="O14" s="36"/>
      <c r="P14" s="36">
        <v>1136980.2509999999</v>
      </c>
      <c r="Q14" s="36">
        <v>24029484.250999998</v>
      </c>
      <c r="R14" s="36">
        <v>36338619</v>
      </c>
      <c r="S14" s="36">
        <v>25359150</v>
      </c>
      <c r="T14" s="36">
        <v>10979469</v>
      </c>
      <c r="U14" s="37">
        <v>0.47191227645756184</v>
      </c>
      <c r="V14" s="38">
        <v>0.50610974856219215</v>
      </c>
      <c r="W14" s="36">
        <v>1964016.8119999999</v>
      </c>
      <c r="X14" s="36">
        <v>1059333</v>
      </c>
      <c r="Y14" s="36">
        <v>20651663</v>
      </c>
      <c r="Z14" s="35">
        <v>5</v>
      </c>
      <c r="AA14" s="35" t="s">
        <v>64</v>
      </c>
      <c r="AB14" s="35">
        <v>-19</v>
      </c>
      <c r="AC14" s="35">
        <v>1</v>
      </c>
      <c r="AE14" s="35">
        <v>1</v>
      </c>
      <c r="AF14" s="36">
        <v>27062.0824674375</v>
      </c>
      <c r="AG14" s="36">
        <v>8435.3719999999994</v>
      </c>
      <c r="AH14" s="36">
        <v>35497.454467437499</v>
      </c>
      <c r="AI14" s="36">
        <v>12216.290999999999</v>
      </c>
      <c r="AJ14" s="36">
        <v>8551.4036999999989</v>
      </c>
      <c r="AK14" s="36">
        <v>20651.663</v>
      </c>
      <c r="AL14" s="36">
        <v>16986.775699999998</v>
      </c>
      <c r="AM14" s="36">
        <v>44048.858167437502</v>
      </c>
      <c r="AN14" s="38">
        <v>0.19413451462225426</v>
      </c>
      <c r="AO14" s="36">
        <v>1972</v>
      </c>
      <c r="AP14" s="36">
        <v>2662.2000000000003</v>
      </c>
      <c r="AQ14" s="36">
        <v>46711.058167437499</v>
      </c>
      <c r="AR14" s="36">
        <v>47713.745467437504</v>
      </c>
      <c r="AS14" s="38">
        <v>0.25603294984119557</v>
      </c>
      <c r="AT14" s="38">
        <v>0.43282418509973897</v>
      </c>
      <c r="AU14" s="36">
        <v>67.610958904109594</v>
      </c>
      <c r="AV14" s="36">
        <v>24678</v>
      </c>
      <c r="AW14" s="36">
        <v>-2384.0824674374999</v>
      </c>
      <c r="AX14" s="38">
        <v>-5.1038930843563188E-2</v>
      </c>
      <c r="AY14" s="38">
        <v>-8.80967852457826E-2</v>
      </c>
      <c r="AZ14" s="36">
        <v>15091.751407966281</v>
      </c>
      <c r="BA14" s="36">
        <v>4704.1663334999721</v>
      </c>
      <c r="BB14" s="36">
        <v>10910.252061764948</v>
      </c>
      <c r="BC14" s="36">
        <v>27433.094184701717</v>
      </c>
      <c r="BD14" s="38">
        <v>0.35531139610310053</v>
      </c>
      <c r="BE14" s="38">
        <v>0.23356893399110656</v>
      </c>
      <c r="BF14" s="36">
        <v>8435.3719999999994</v>
      </c>
      <c r="BG14" s="36">
        <v>8551.4036999999989</v>
      </c>
      <c r="BH14" s="36">
        <v>-2384.0824674374999</v>
      </c>
    </row>
    <row r="15" spans="2:60" x14ac:dyDescent="0.2">
      <c r="B15" s="35">
        <v>2012</v>
      </c>
      <c r="C15" s="36">
        <v>8485</v>
      </c>
      <c r="D15" s="36"/>
      <c r="E15" s="36">
        <v>69.406999999999996</v>
      </c>
      <c r="F15" s="36">
        <v>596291378</v>
      </c>
      <c r="G15" s="36">
        <v>136.29</v>
      </c>
      <c r="H15" s="36">
        <v>94.594800299999989</v>
      </c>
      <c r="I15" s="36">
        <v>80263688.054549992</v>
      </c>
      <c r="J15" s="36">
        <v>23644680</v>
      </c>
      <c r="K15" s="36">
        <v>23644680</v>
      </c>
      <c r="L15" s="36">
        <v>0</v>
      </c>
      <c r="M15" s="36"/>
      <c r="N15" s="36"/>
      <c r="O15" s="36"/>
      <c r="P15" s="36">
        <v>553885.98600000003</v>
      </c>
      <c r="Q15" s="36">
        <v>24198565.986000001</v>
      </c>
      <c r="R15" s="36">
        <v>38608050</v>
      </c>
      <c r="S15" s="36">
        <v>24342295</v>
      </c>
      <c r="T15" s="36">
        <v>14265755</v>
      </c>
      <c r="U15" s="37">
        <v>0.43154783980711614</v>
      </c>
      <c r="V15" s="38">
        <v>0.499</v>
      </c>
      <c r="W15" s="36">
        <v>3050372.977</v>
      </c>
      <c r="X15" s="36">
        <v>1178913</v>
      </c>
      <c r="Y15" s="36">
        <v>19058727</v>
      </c>
      <c r="Z15" s="35">
        <v>2</v>
      </c>
      <c r="AA15" s="35">
        <v>2</v>
      </c>
      <c r="AB15" s="35">
        <v>-20</v>
      </c>
      <c r="AE15" s="35">
        <v>0</v>
      </c>
      <c r="AF15" s="36">
        <v>31758.171780000001</v>
      </c>
      <c r="AG15" s="36">
        <v>7759.4449999999997</v>
      </c>
      <c r="AH15" s="36">
        <v>39517.616779999997</v>
      </c>
      <c r="AI15" s="36">
        <v>11299.281999999999</v>
      </c>
      <c r="AJ15" s="36">
        <v>7909.4973999999993</v>
      </c>
      <c r="AK15" s="36">
        <v>19058.726999999999</v>
      </c>
      <c r="AL15" s="36">
        <v>15668.9424</v>
      </c>
      <c r="AM15" s="36">
        <v>47427.114179999997</v>
      </c>
      <c r="AN15" s="38">
        <v>0.16677163552437757</v>
      </c>
      <c r="AO15" s="36">
        <v>1941.8</v>
      </c>
      <c r="AP15" s="36">
        <v>2621.4300000000003</v>
      </c>
      <c r="AQ15" s="36">
        <v>50048.544179999997</v>
      </c>
      <c r="AR15" s="36">
        <v>50816.898780000003</v>
      </c>
      <c r="AS15" s="38">
        <v>0.22235284464952543</v>
      </c>
      <c r="AT15" s="38">
        <v>0.37504703076254897</v>
      </c>
      <c r="AU15" s="36">
        <v>73.599473108592107</v>
      </c>
      <c r="AV15" s="36">
        <v>26863.807684636118</v>
      </c>
      <c r="AW15" s="36">
        <v>-4894.3640953638824</v>
      </c>
      <c r="AX15" s="38">
        <v>-9.7792336931145529E-2</v>
      </c>
      <c r="AY15" s="38">
        <v>-0.15411353428241586</v>
      </c>
      <c r="AZ15" s="36">
        <v>19970.464081266222</v>
      </c>
      <c r="BA15" s="36">
        <v>4879.3651831258148</v>
      </c>
      <c r="BB15" s="36">
        <v>10204.753578226162</v>
      </c>
      <c r="BC15" s="36">
        <v>31993.156769150348</v>
      </c>
      <c r="BD15" s="38">
        <v>0.29111039843325598</v>
      </c>
      <c r="BE15" s="38">
        <v>0.20389711120316872</v>
      </c>
      <c r="BF15" s="36">
        <v>7759.4449999999997</v>
      </c>
      <c r="BG15" s="36">
        <v>7909.4973999999993</v>
      </c>
      <c r="BH15" s="36">
        <v>-4894.3640953638824</v>
      </c>
    </row>
    <row r="16" spans="2:60" x14ac:dyDescent="0.2">
      <c r="B16" s="35">
        <v>2013</v>
      </c>
      <c r="C16" s="36">
        <v>8811.43</v>
      </c>
      <c r="D16" s="36"/>
      <c r="E16" s="36">
        <v>74.769000000000005</v>
      </c>
      <c r="F16" s="36">
        <v>650505142</v>
      </c>
      <c r="G16" s="36">
        <v>134.44999999999999</v>
      </c>
      <c r="H16" s="36">
        <v>100.5269205</v>
      </c>
      <c r="I16" s="36">
        <v>88578592.310131505</v>
      </c>
      <c r="J16" s="36">
        <v>27708516</v>
      </c>
      <c r="K16" s="36">
        <v>27708516</v>
      </c>
      <c r="L16" s="36">
        <v>0</v>
      </c>
      <c r="M16" s="36">
        <v>10516</v>
      </c>
      <c r="N16" s="36"/>
      <c r="O16" s="36"/>
      <c r="P16" s="36">
        <v>131711.65</v>
      </c>
      <c r="Q16" s="36">
        <v>27840227.649999999</v>
      </c>
      <c r="R16" s="36">
        <v>37462273</v>
      </c>
      <c r="S16" s="36">
        <v>27154300</v>
      </c>
      <c r="T16" s="36">
        <v>10307973</v>
      </c>
      <c r="U16" s="37">
        <v>0.45458161881643927</v>
      </c>
      <c r="V16" s="38">
        <v>0.54700000000000004</v>
      </c>
      <c r="W16" s="36">
        <v>2916560.6809999999</v>
      </c>
      <c r="X16" s="36">
        <v>1293667</v>
      </c>
      <c r="Y16" s="36">
        <v>22856035.970800005</v>
      </c>
      <c r="Z16" s="35">
        <v>3</v>
      </c>
      <c r="AA16" s="35">
        <v>2</v>
      </c>
      <c r="AB16" s="35">
        <v>-17</v>
      </c>
      <c r="AC16" s="35">
        <v>1</v>
      </c>
      <c r="AE16" s="35">
        <v>1</v>
      </c>
      <c r="AF16" s="36">
        <v>31679.224851199993</v>
      </c>
      <c r="AG16" s="36">
        <v>9686.0359708000033</v>
      </c>
      <c r="AH16" s="36">
        <v>41365.260821999997</v>
      </c>
      <c r="AI16" s="36">
        <v>13170</v>
      </c>
      <c r="AJ16" s="36">
        <v>9219</v>
      </c>
      <c r="AK16" s="36">
        <v>22856.035970800003</v>
      </c>
      <c r="AL16" s="36">
        <v>18905.035970800003</v>
      </c>
      <c r="AM16" s="36">
        <v>50584.260821999997</v>
      </c>
      <c r="AN16" s="38">
        <v>0.18225036503825895</v>
      </c>
      <c r="AO16" s="36">
        <v>1872</v>
      </c>
      <c r="AP16" s="36">
        <v>2527.2000000000003</v>
      </c>
      <c r="AQ16" s="36">
        <v>53111.460821999994</v>
      </c>
      <c r="AR16" s="36">
        <v>54535.260821999997</v>
      </c>
      <c r="AS16" s="38">
        <v>0.24149513180080195</v>
      </c>
      <c r="AT16" s="38">
        <v>0.41910565066151989</v>
      </c>
      <c r="AU16" s="36">
        <v>78.121621917808213</v>
      </c>
      <c r="AV16" s="36">
        <v>28514.392</v>
      </c>
      <c r="AW16" s="36">
        <v>-3164.8328511999935</v>
      </c>
      <c r="AX16" s="38">
        <v>-5.9588510694645526E-2</v>
      </c>
      <c r="AY16" s="38">
        <v>-9.9902471290427147E-2</v>
      </c>
      <c r="AZ16" s="36">
        <v>21318.502001474124</v>
      </c>
      <c r="BA16" s="36">
        <v>6518.2080117098722</v>
      </c>
      <c r="BB16" s="36">
        <v>12239.70198262405</v>
      </c>
      <c r="BC16" s="36">
        <v>36404.501401020832</v>
      </c>
      <c r="BD16" s="38">
        <v>0.30540912654317237</v>
      </c>
      <c r="BE16" s="38">
        <v>0.23045312241824242</v>
      </c>
      <c r="BF16" s="36">
        <v>9686.0359708000033</v>
      </c>
      <c r="BG16" s="36">
        <v>9219</v>
      </c>
      <c r="BH16" s="36">
        <v>-3164.8328511999935</v>
      </c>
    </row>
    <row r="17" spans="2:60" x14ac:dyDescent="0.2">
      <c r="B17" s="35">
        <v>2014</v>
      </c>
      <c r="C17" s="36">
        <v>9004.5</v>
      </c>
      <c r="D17" s="36"/>
      <c r="E17" s="36">
        <v>70.495000000000005</v>
      </c>
      <c r="F17" s="36">
        <v>633396038</v>
      </c>
      <c r="G17" s="36">
        <v>136.5</v>
      </c>
      <c r="H17" s="36">
        <v>96.22567500000001</v>
      </c>
      <c r="I17" s="36">
        <v>86646409.053750008</v>
      </c>
      <c r="J17" s="36">
        <v>28549536</v>
      </c>
      <c r="K17" s="36">
        <v>28549536</v>
      </c>
      <c r="L17" s="36">
        <v>0</v>
      </c>
      <c r="M17" s="36">
        <v>70939</v>
      </c>
      <c r="N17" s="36">
        <v>11709945</v>
      </c>
      <c r="O17" s="36">
        <v>16839591</v>
      </c>
      <c r="P17" s="36">
        <v>452003.40700000006</v>
      </c>
      <c r="Q17" s="36">
        <v>29001539.407000002</v>
      </c>
      <c r="R17" s="36">
        <v>35334372</v>
      </c>
      <c r="S17" s="36">
        <v>24126655</v>
      </c>
      <c r="T17" s="36">
        <v>11207717</v>
      </c>
      <c r="U17" s="37">
        <v>0.41579042153517387</v>
      </c>
      <c r="V17" s="38">
        <v>0.56899999999999995</v>
      </c>
      <c r="W17" s="36">
        <v>1397914.99</v>
      </c>
      <c r="X17" s="36">
        <v>1132174</v>
      </c>
      <c r="Y17" s="36">
        <v>24988092</v>
      </c>
      <c r="Z17" s="35">
        <v>0</v>
      </c>
      <c r="AA17" s="35">
        <v>2</v>
      </c>
      <c r="AB17" s="35">
        <v>-15</v>
      </c>
      <c r="AC17" s="35">
        <v>1</v>
      </c>
      <c r="AE17" s="35">
        <v>1</v>
      </c>
      <c r="AF17" s="36">
        <v>33353.040750254404</v>
      </c>
      <c r="AG17" s="36">
        <v>11015.724</v>
      </c>
      <c r="AH17" s="36">
        <v>44368.764750254406</v>
      </c>
      <c r="AI17" s="36">
        <v>13972.368</v>
      </c>
      <c r="AJ17" s="36">
        <v>9780.6576000000005</v>
      </c>
      <c r="AK17" s="36">
        <v>24988.092000000001</v>
      </c>
      <c r="AL17" s="36">
        <v>20796.381600000001</v>
      </c>
      <c r="AM17" s="36">
        <v>54149.422350254405</v>
      </c>
      <c r="AN17" s="38">
        <v>0.18062348914335277</v>
      </c>
      <c r="AO17" s="36">
        <v>1811.5</v>
      </c>
      <c r="AP17" s="36">
        <v>2445.5250000000001</v>
      </c>
      <c r="AQ17" s="36">
        <v>56594.947350254406</v>
      </c>
      <c r="AR17" s="36">
        <v>58341.132750254401</v>
      </c>
      <c r="AS17" s="38">
        <v>0.23949428715778703</v>
      </c>
      <c r="AT17" s="38">
        <v>0.42831002454080802</v>
      </c>
      <c r="AU17" s="36">
        <v>84.85564931506849</v>
      </c>
      <c r="AV17" s="36">
        <v>30972.311999999998</v>
      </c>
      <c r="AW17" s="36">
        <v>-2380.7287502544059</v>
      </c>
      <c r="AX17" s="38">
        <v>-4.2066100627686225E-2</v>
      </c>
      <c r="AY17" s="38">
        <v>-7.1379661245316792E-2</v>
      </c>
      <c r="AZ17" s="36">
        <v>23883.441736365206</v>
      </c>
      <c r="BA17" s="36">
        <v>7888.1384251561258</v>
      </c>
      <c r="BB17" s="36">
        <v>13170.833736706481</v>
      </c>
      <c r="BC17" s="36">
        <v>40991.163777215872</v>
      </c>
      <c r="BD17" s="38">
        <v>0.29306022072004995</v>
      </c>
      <c r="BE17" s="38">
        <v>0.23272101757061314</v>
      </c>
      <c r="BF17" s="36">
        <v>11015.724</v>
      </c>
      <c r="BG17" s="36">
        <v>9780.6576000000005</v>
      </c>
      <c r="BH17" s="36">
        <v>-2380.7287502544059</v>
      </c>
    </row>
    <row r="18" spans="2:60" x14ac:dyDescent="0.2">
      <c r="B18" s="35">
        <v>2015</v>
      </c>
      <c r="C18" s="36">
        <v>8654.2000000000007</v>
      </c>
      <c r="D18" s="36"/>
      <c r="E18" s="36">
        <v>76.909000000000006</v>
      </c>
      <c r="F18" s="36">
        <v>661319058</v>
      </c>
      <c r="G18" s="36">
        <v>131.4</v>
      </c>
      <c r="H18" s="36">
        <v>101.05842600000001</v>
      </c>
      <c r="I18" s="36">
        <v>87457983.028920025</v>
      </c>
      <c r="J18" s="36">
        <v>30297804</v>
      </c>
      <c r="K18" s="36">
        <v>30176562</v>
      </c>
      <c r="L18" s="36">
        <v>0</v>
      </c>
      <c r="M18" s="36">
        <v>121242</v>
      </c>
      <c r="N18" s="36">
        <v>11256241</v>
      </c>
      <c r="O18" s="36">
        <v>19041563</v>
      </c>
      <c r="P18" s="36">
        <v>512880.81099999987</v>
      </c>
      <c r="Q18" s="36">
        <v>30810684.811000001</v>
      </c>
      <c r="R18" s="36">
        <v>34201098</v>
      </c>
      <c r="S18" s="36">
        <v>24012000</v>
      </c>
      <c r="T18" s="36">
        <v>10189098</v>
      </c>
      <c r="U18" s="37">
        <v>0.40289026845637582</v>
      </c>
      <c r="V18" s="38">
        <v>0.59599999999999997</v>
      </c>
      <c r="W18" s="36">
        <v>1867198.59</v>
      </c>
      <c r="X18" s="36">
        <v>951684</v>
      </c>
      <c r="Y18" s="36">
        <v>29728782</v>
      </c>
      <c r="Z18" s="35">
        <v>1</v>
      </c>
      <c r="AA18" s="35">
        <v>7</v>
      </c>
      <c r="AB18" s="35">
        <v>-11</v>
      </c>
      <c r="AC18" s="35">
        <v>2</v>
      </c>
      <c r="AD18" s="35">
        <v>0</v>
      </c>
      <c r="AE18" s="35">
        <v>2</v>
      </c>
      <c r="AF18" s="36">
        <v>30203.735865930004</v>
      </c>
      <c r="AG18" s="36">
        <v>10940.056</v>
      </c>
      <c r="AH18" s="36">
        <v>41143.791865930005</v>
      </c>
      <c r="AI18" s="36">
        <v>18788.725999999999</v>
      </c>
      <c r="AJ18" s="36">
        <v>13152.108199999999</v>
      </c>
      <c r="AK18" s="36">
        <v>29728.781999999999</v>
      </c>
      <c r="AL18" s="36">
        <v>24092.164199999999</v>
      </c>
      <c r="AM18" s="36">
        <v>54295.900065930007</v>
      </c>
      <c r="AN18" s="38">
        <v>0.24223022703426517</v>
      </c>
      <c r="AO18" s="36">
        <v>1764.4937254627728</v>
      </c>
      <c r="AP18" s="36">
        <v>2382.0665293747434</v>
      </c>
      <c r="AQ18" s="36">
        <v>56677.966595304752</v>
      </c>
      <c r="AR18" s="36">
        <v>59932.51786593</v>
      </c>
      <c r="AS18" s="38">
        <v>0.3134980252628578</v>
      </c>
      <c r="AT18" s="38">
        <v>0.49603759459103253</v>
      </c>
      <c r="AU18" s="36">
        <v>76.563172602739726</v>
      </c>
      <c r="AV18" s="36">
        <v>27945.558000000001</v>
      </c>
      <c r="AW18" s="36">
        <v>-2258.1778659300035</v>
      </c>
      <c r="AX18" s="38">
        <v>-3.9842252670318497E-2</v>
      </c>
      <c r="AY18" s="38">
        <v>-7.4764852796810527E-2</v>
      </c>
      <c r="AZ18" s="36">
        <v>21962.229868326427</v>
      </c>
      <c r="BA18" s="36">
        <v>7954.9108001367304</v>
      </c>
      <c r="BB18" s="36">
        <v>18112.823130102162</v>
      </c>
      <c r="BC18" s="36">
        <v>42596.116859534668</v>
      </c>
      <c r="BD18" s="38">
        <v>0.37711506937765382</v>
      </c>
      <c r="BE18" s="38">
        <v>0.3195743287586934</v>
      </c>
      <c r="BF18" s="36">
        <v>10940.056</v>
      </c>
      <c r="BG18" s="36">
        <v>13152.108199999999</v>
      </c>
      <c r="BH18" s="36">
        <v>-2258.1778659300035</v>
      </c>
    </row>
    <row r="19" spans="2:60" x14ac:dyDescent="0.2">
      <c r="B19" s="35">
        <v>2016</v>
      </c>
      <c r="C19" s="36">
        <v>9049.2000000000007</v>
      </c>
      <c r="D19" s="36"/>
      <c r="E19" s="36">
        <v>72.623000000000005</v>
      </c>
      <c r="F19" s="36">
        <v>671467673</v>
      </c>
      <c r="G19" s="36">
        <v>134.6</v>
      </c>
      <c r="H19" s="36">
        <v>97.750557999999998</v>
      </c>
      <c r="I19" s="36">
        <v>88456434.94536002</v>
      </c>
      <c r="J19" s="36">
        <v>28324447</v>
      </c>
      <c r="K19" s="36">
        <v>28123689</v>
      </c>
      <c r="L19" s="36">
        <v>0</v>
      </c>
      <c r="M19" s="36">
        <v>200758</v>
      </c>
      <c r="N19" s="36">
        <v>11183050</v>
      </c>
      <c r="O19" s="36">
        <v>17141397</v>
      </c>
      <c r="P19" s="36">
        <v>834625.54399999999</v>
      </c>
      <c r="Q19" s="36">
        <v>29159072.544</v>
      </c>
      <c r="R19" s="36">
        <v>38893153</v>
      </c>
      <c r="S19" s="36">
        <v>28932932</v>
      </c>
      <c r="T19" s="36">
        <v>9960221.9609999992</v>
      </c>
      <c r="U19" s="37">
        <v>0.44702014708608862</v>
      </c>
      <c r="V19" s="38">
        <v>0.54100000000000004</v>
      </c>
      <c r="W19" s="36">
        <v>1789033.8759999999</v>
      </c>
      <c r="X19" s="36">
        <v>860000</v>
      </c>
      <c r="Y19" s="36">
        <v>26694000</v>
      </c>
      <c r="Z19" s="35">
        <v>2</v>
      </c>
      <c r="AA19" s="35">
        <v>3</v>
      </c>
      <c r="AB19" s="35">
        <v>0</v>
      </c>
      <c r="AC19" s="35">
        <v>0</v>
      </c>
      <c r="AD19" s="35">
        <v>1</v>
      </c>
      <c r="AE19" s="35">
        <v>1</v>
      </c>
      <c r="AF19" s="36">
        <v>31404</v>
      </c>
      <c r="AG19" s="36">
        <v>11100</v>
      </c>
      <c r="AH19" s="36">
        <v>42504</v>
      </c>
      <c r="AI19" s="36">
        <v>15594</v>
      </c>
      <c r="AJ19" s="36">
        <v>10915.8</v>
      </c>
      <c r="AK19" s="36">
        <v>26694</v>
      </c>
      <c r="AL19" s="36">
        <v>22015.8</v>
      </c>
      <c r="AM19" s="36">
        <v>53419.8</v>
      </c>
      <c r="AN19" s="38">
        <v>0.2043399638336347</v>
      </c>
      <c r="AO19" s="36">
        <v>1810</v>
      </c>
      <c r="AP19" s="36">
        <v>2443.5</v>
      </c>
      <c r="AQ19" s="36">
        <v>55863.3</v>
      </c>
      <c r="AR19" s="36">
        <v>58098</v>
      </c>
      <c r="AS19" s="38">
        <v>0.26840855106888362</v>
      </c>
      <c r="AT19" s="38">
        <v>0.45946504182588038</v>
      </c>
      <c r="AU19" s="36">
        <v>77.223490410958902</v>
      </c>
      <c r="AV19" s="36">
        <v>28186.574000000001</v>
      </c>
      <c r="AW19" s="36">
        <v>-3217.4259999999995</v>
      </c>
      <c r="AX19" s="38">
        <v>-5.7594628315906851E-2</v>
      </c>
      <c r="AY19" s="38">
        <v>-0.10245274487326454</v>
      </c>
      <c r="AZ19" s="36">
        <v>24145.392460911673</v>
      </c>
      <c r="BA19" s="36">
        <v>8534.612627369328</v>
      </c>
      <c r="BB19" s="36">
        <v>15032.219846585349</v>
      </c>
      <c r="BC19" s="36">
        <v>42985.743016134293</v>
      </c>
      <c r="BD19" s="38">
        <v>0.31506013117406206</v>
      </c>
      <c r="BE19" s="38">
        <v>0.2690893636177123</v>
      </c>
      <c r="BF19" s="36">
        <v>11100</v>
      </c>
      <c r="BG19" s="36">
        <v>10915.8</v>
      </c>
      <c r="BH19" s="36">
        <v>-3217.4259999999995</v>
      </c>
    </row>
    <row r="20" spans="2:60" x14ac:dyDescent="0.2">
      <c r="B20" s="35">
        <v>2017</v>
      </c>
      <c r="C20" s="36">
        <v>8729.5</v>
      </c>
      <c r="D20" s="36">
        <v>13.2</v>
      </c>
      <c r="E20" s="36">
        <v>72.543000000000006</v>
      </c>
      <c r="F20" s="36">
        <v>635713716</v>
      </c>
      <c r="G20" s="36">
        <v>138.4</v>
      </c>
      <c r="H20" s="36">
        <v>100.39951200000002</v>
      </c>
      <c r="I20" s="36">
        <v>87643754.000400022</v>
      </c>
      <c r="J20" s="36">
        <v>27688574</v>
      </c>
      <c r="K20" s="36">
        <v>27263804</v>
      </c>
      <c r="L20" s="36">
        <v>12000</v>
      </c>
      <c r="M20" s="36">
        <v>412770</v>
      </c>
      <c r="N20" s="36">
        <v>11091933</v>
      </c>
      <c r="O20" s="36">
        <v>16596641</v>
      </c>
      <c r="P20" s="36">
        <v>1825641.6059999999</v>
      </c>
      <c r="Q20" s="36">
        <v>29514215.605999999</v>
      </c>
      <c r="R20" s="36">
        <v>38121884</v>
      </c>
      <c r="S20" s="36">
        <v>28702000</v>
      </c>
      <c r="T20" s="36">
        <v>9419885.9839999992</v>
      </c>
      <c r="U20" s="37">
        <v>0.43576670523039551</v>
      </c>
      <c r="V20" s="38">
        <v>0.54435861610564851</v>
      </c>
      <c r="W20" s="36">
        <v>1380000</v>
      </c>
      <c r="X20" s="36">
        <v>955707</v>
      </c>
      <c r="Y20" s="36">
        <v>26585831.026469998</v>
      </c>
      <c r="Z20" s="35">
        <v>0</v>
      </c>
      <c r="AA20" s="35">
        <v>3</v>
      </c>
      <c r="AB20" s="35">
        <v>-15</v>
      </c>
      <c r="AC20" s="35">
        <v>1</v>
      </c>
      <c r="AD20" s="35">
        <v>2</v>
      </c>
      <c r="AE20" s="35">
        <v>3</v>
      </c>
      <c r="AF20" s="36">
        <v>32229.158369489996</v>
      </c>
      <c r="AG20" s="36">
        <v>12071.56589235</v>
      </c>
      <c r="AH20" s="36">
        <v>44300.724261839998</v>
      </c>
      <c r="AI20" s="36">
        <v>14514.265134119998</v>
      </c>
      <c r="AJ20" s="36">
        <v>10159.985593883997</v>
      </c>
      <c r="AK20" s="36">
        <v>26585.831026469998</v>
      </c>
      <c r="AL20" s="36">
        <v>22231.551486233999</v>
      </c>
      <c r="AM20" s="36">
        <v>54460.709855723995</v>
      </c>
      <c r="AN20" s="38">
        <v>0.18655624615983868</v>
      </c>
      <c r="AO20" s="36">
        <v>1970.9999999999998</v>
      </c>
      <c r="AP20" s="36">
        <v>2660.85</v>
      </c>
      <c r="AQ20" s="36">
        <v>57121.559855723994</v>
      </c>
      <c r="AR20" s="36">
        <v>58814.989395959994</v>
      </c>
      <c r="AS20" s="38">
        <v>0.24677833462496523</v>
      </c>
      <c r="AT20" s="38">
        <v>0.45202475252501162</v>
      </c>
      <c r="AU20" s="36">
        <v>77.637241095890417</v>
      </c>
      <c r="AV20" s="36">
        <v>28337.593000000001</v>
      </c>
      <c r="AW20" s="36">
        <v>-3891.5653694899956</v>
      </c>
      <c r="AX20" s="38">
        <v>-6.812778536369106E-2</v>
      </c>
      <c r="AY20" s="38">
        <v>-0.12074672645420299</v>
      </c>
      <c r="AZ20" s="36">
        <v>25872.541098990128</v>
      </c>
      <c r="BA20" s="36">
        <v>9690.6683413320261</v>
      </c>
      <c r="BB20" s="36">
        <v>14024.580331349453</v>
      </c>
      <c r="BC20" s="36">
        <v>54460.709855723995</v>
      </c>
      <c r="BD20" s="38">
        <v>0.28282325943394598</v>
      </c>
      <c r="BE20" s="38">
        <v>0.24552166234207079</v>
      </c>
      <c r="BF20" s="36">
        <v>12071.56589235</v>
      </c>
      <c r="BG20" s="36">
        <v>10159.985593883997</v>
      </c>
      <c r="BH20" s="36">
        <v>-3891.5653694899956</v>
      </c>
    </row>
    <row r="21" spans="2:60" x14ac:dyDescent="0.2">
      <c r="B21" s="35">
        <v>2018</v>
      </c>
      <c r="C21" s="36">
        <v>8589.2000000000007</v>
      </c>
      <c r="D21" s="36">
        <v>16.559999999999999</v>
      </c>
      <c r="E21" s="36">
        <v>72.233999999999995</v>
      </c>
      <c r="F21" s="36">
        <v>608522133</v>
      </c>
      <c r="G21" s="36">
        <v>138.4</v>
      </c>
      <c r="H21" s="36">
        <v>99.971855999999988</v>
      </c>
      <c r="I21" s="36">
        <v>85867826.555520013</v>
      </c>
      <c r="J21" s="36">
        <v>32327345</v>
      </c>
      <c r="K21" s="36">
        <v>31587109</v>
      </c>
      <c r="L21" s="36">
        <v>20000</v>
      </c>
      <c r="M21" s="36">
        <v>720236</v>
      </c>
      <c r="N21" s="36">
        <v>9232517</v>
      </c>
      <c r="O21" s="36">
        <v>23094828</v>
      </c>
      <c r="P21" s="36">
        <v>1775332.5630000001</v>
      </c>
      <c r="Q21" s="36">
        <v>34102677.563000001</v>
      </c>
      <c r="R21" s="36">
        <v>28502085</v>
      </c>
      <c r="S21" s="36">
        <v>21430704.306000002</v>
      </c>
      <c r="T21" s="36">
        <v>7071380.6939999983</v>
      </c>
      <c r="U21" s="37">
        <v>0.34690605429103671</v>
      </c>
      <c r="V21" s="38">
        <v>0.64500000000000002</v>
      </c>
      <c r="W21" s="36">
        <v>1689223.6839999999</v>
      </c>
      <c r="X21" s="36">
        <v>1079320</v>
      </c>
      <c r="Y21" s="36">
        <v>30338040.047149997</v>
      </c>
      <c r="Z21" s="35" t="s">
        <v>65</v>
      </c>
      <c r="AA21" s="35" t="s">
        <v>65</v>
      </c>
      <c r="AB21" s="35">
        <v>2</v>
      </c>
      <c r="AC21" s="35">
        <v>2</v>
      </c>
      <c r="AD21" s="35">
        <v>2</v>
      </c>
      <c r="AE21" s="35">
        <v>4</v>
      </c>
      <c r="AF21" s="36">
        <v>27996.798861259998</v>
      </c>
      <c r="AG21" s="36">
        <v>10214.283496050002</v>
      </c>
      <c r="AH21" s="36">
        <v>38211.082357309999</v>
      </c>
      <c r="AI21" s="36">
        <v>20123.756551099996</v>
      </c>
      <c r="AJ21" s="36">
        <v>14086.629585769997</v>
      </c>
      <c r="AK21" s="36">
        <v>30338.040047149996</v>
      </c>
      <c r="AL21" s="36">
        <v>24300.913081819999</v>
      </c>
      <c r="AM21" s="36">
        <v>52297.711943079994</v>
      </c>
      <c r="AN21" s="38">
        <v>0.26935460582102833</v>
      </c>
      <c r="AO21" s="36">
        <v>2211.8518518518517</v>
      </c>
      <c r="AP21" s="36">
        <v>2986</v>
      </c>
      <c r="AQ21" s="36">
        <v>55283.711943079994</v>
      </c>
      <c r="AR21" s="36">
        <v>58334.838908409991</v>
      </c>
      <c r="AS21" s="38">
        <v>0.34496978011194618</v>
      </c>
      <c r="AT21" s="38">
        <v>0.52006726366010814</v>
      </c>
      <c r="AU21" s="36">
        <v>71.263539726027389</v>
      </c>
      <c r="AV21" s="36">
        <v>26011.191999999999</v>
      </c>
      <c r="AW21" s="36">
        <v>-1985.6068612599993</v>
      </c>
      <c r="AX21" s="38">
        <v>-3.5916670416494038E-2</v>
      </c>
      <c r="AY21" s="38">
        <v>-7.0922639088125974E-2</v>
      </c>
      <c r="AZ21" s="36">
        <v>31125.271419677763</v>
      </c>
      <c r="BA21" s="36">
        <v>22805.110708206292</v>
      </c>
      <c r="BB21" s="36">
        <v>8320.1607114714716</v>
      </c>
      <c r="BC21" s="36">
        <v>52297.711943079994</v>
      </c>
      <c r="BD21" s="38">
        <v>0.38776116823011236</v>
      </c>
      <c r="BE21" s="38">
        <v>0.15049931379495454</v>
      </c>
      <c r="BF21" s="36">
        <v>10214.283496050002</v>
      </c>
      <c r="BG21" s="36">
        <v>14086.629585769997</v>
      </c>
      <c r="BH21" s="36">
        <v>-1985.6068612599993</v>
      </c>
    </row>
    <row r="22" spans="2:60" x14ac:dyDescent="0.2">
      <c r="B22" s="35">
        <v>2019</v>
      </c>
      <c r="C22" s="36">
        <v>8442.02</v>
      </c>
      <c r="D22" s="36">
        <v>17</v>
      </c>
      <c r="E22" s="36">
        <v>76.132999999999996</v>
      </c>
      <c r="F22" s="36">
        <v>654082020</v>
      </c>
      <c r="G22" s="36">
        <v>139.30000000000001</v>
      </c>
      <c r="H22" s="36">
        <v>106.053269</v>
      </c>
      <c r="I22" s="36">
        <v>89530381.796338007</v>
      </c>
      <c r="J22" s="36">
        <v>36034088</v>
      </c>
      <c r="K22" s="36">
        <v>34683925</v>
      </c>
      <c r="L22" s="36">
        <v>20000</v>
      </c>
      <c r="M22" s="36">
        <v>1330163</v>
      </c>
      <c r="N22" s="36">
        <v>10724923</v>
      </c>
      <c r="O22" s="36">
        <v>25309165</v>
      </c>
      <c r="P22" s="36">
        <v>1457601.8359999999</v>
      </c>
      <c r="Q22" s="36">
        <v>37491689.836000003</v>
      </c>
      <c r="R22" s="36">
        <v>29951239</v>
      </c>
      <c r="S22" s="36">
        <v>18380896.348999999</v>
      </c>
      <c r="T22" s="36">
        <v>11570342.651000001</v>
      </c>
      <c r="U22" s="37">
        <v>0.31831686456968888</v>
      </c>
      <c r="V22" s="38">
        <v>0.65070209453396</v>
      </c>
      <c r="W22" s="36">
        <v>1983801.14</v>
      </c>
      <c r="X22" s="36">
        <v>1097109</v>
      </c>
      <c r="Y22" s="36">
        <v>33800493.999999993</v>
      </c>
      <c r="Z22" s="35" t="s">
        <v>65</v>
      </c>
      <c r="AA22" s="35">
        <v>1</v>
      </c>
      <c r="AB22" s="35">
        <v>3</v>
      </c>
      <c r="AC22" s="35">
        <v>2</v>
      </c>
      <c r="AD22" s="35">
        <v>2</v>
      </c>
      <c r="AE22" s="35">
        <v>4</v>
      </c>
      <c r="AF22" s="36">
        <v>27860.476842099997</v>
      </c>
      <c r="AG22" s="36">
        <v>10553.620999999999</v>
      </c>
      <c r="AH22" s="36">
        <v>38414.097842099996</v>
      </c>
      <c r="AI22" s="36">
        <v>23246.872999999992</v>
      </c>
      <c r="AJ22" s="36">
        <v>16272.811099999994</v>
      </c>
      <c r="AK22" s="36">
        <v>33800.493999999992</v>
      </c>
      <c r="AL22" s="36">
        <v>26826.432099999991</v>
      </c>
      <c r="AM22" s="36">
        <v>54686.908942099988</v>
      </c>
      <c r="AN22" s="38">
        <v>0.29756319043793289</v>
      </c>
      <c r="AO22" s="36">
        <v>2284.59</v>
      </c>
      <c r="AP22" s="36">
        <v>3084.1965000000005</v>
      </c>
      <c r="AQ22" s="36">
        <v>57771.105442099986</v>
      </c>
      <c r="AR22" s="36">
        <v>61660.970842099989</v>
      </c>
      <c r="AS22" s="38">
        <v>0.3770111414484546</v>
      </c>
      <c r="AT22" s="38">
        <v>0.5481667501887949</v>
      </c>
      <c r="AU22" s="36">
        <v>69.574145205479454</v>
      </c>
      <c r="AV22" s="36">
        <v>25394.562999999998</v>
      </c>
      <c r="AW22" s="36">
        <v>-2465.9138420999989</v>
      </c>
      <c r="AX22" s="38">
        <v>-4.2684207325259078E-2</v>
      </c>
      <c r="AY22" s="38">
        <v>-8.8509391137690574E-2</v>
      </c>
      <c r="AZ22" s="36">
        <v>31938.53517162447</v>
      </c>
      <c r="BA22" s="36">
        <v>23163.965041616491</v>
      </c>
      <c r="BB22" s="36">
        <v>8774.5701300079782</v>
      </c>
      <c r="BC22" s="36">
        <v>54686.908942099988</v>
      </c>
      <c r="BD22" s="38">
        <v>0.4173933646886962</v>
      </c>
      <c r="BE22" s="38">
        <v>0.15188510004888392</v>
      </c>
      <c r="BF22" s="36">
        <v>10553.620999999999</v>
      </c>
      <c r="BG22" s="36">
        <v>16272.811099999994</v>
      </c>
      <c r="BH22" s="36">
        <v>-2465.9138420999989</v>
      </c>
    </row>
    <row r="23" spans="2:60" x14ac:dyDescent="0.2">
      <c r="B23" s="35">
        <v>2020</v>
      </c>
      <c r="C23" s="36">
        <v>8616.130000000001</v>
      </c>
      <c r="D23" s="36">
        <v>17</v>
      </c>
      <c r="E23" s="36">
        <v>75.965000000000003</v>
      </c>
      <c r="F23" s="36">
        <v>662685585</v>
      </c>
      <c r="G23" s="36">
        <v>144.1</v>
      </c>
      <c r="H23" s="36">
        <v>109.46556500000001</v>
      </c>
      <c r="I23" s="36">
        <v>94316953.856345013</v>
      </c>
      <c r="J23" s="36">
        <v>32616490</v>
      </c>
      <c r="K23" s="36">
        <v>30166337</v>
      </c>
      <c r="L23" s="36">
        <v>20000</v>
      </c>
      <c r="M23" s="36">
        <v>2430153</v>
      </c>
      <c r="N23" s="36">
        <v>9997608</v>
      </c>
      <c r="O23" s="36">
        <v>22618882</v>
      </c>
      <c r="P23" s="36">
        <v>1009846.022</v>
      </c>
      <c r="Q23" s="36">
        <v>33626336.022</v>
      </c>
      <c r="R23" s="36">
        <v>41517871</v>
      </c>
      <c r="S23" s="36">
        <v>31552907.734000001</v>
      </c>
      <c r="T23" s="36">
        <v>9964963.2660000008</v>
      </c>
      <c r="U23" s="37">
        <v>0.48909184857627341</v>
      </c>
      <c r="V23" s="38">
        <v>0.54083850257252897</v>
      </c>
      <c r="W23" s="36">
        <v>2730419.3</v>
      </c>
      <c r="X23" s="36">
        <v>1430195</v>
      </c>
      <c r="Y23" s="36">
        <v>29612796.892339543</v>
      </c>
      <c r="Z23" s="35" t="s">
        <v>7</v>
      </c>
      <c r="AA23" s="35">
        <v>3</v>
      </c>
      <c r="AB23" s="35">
        <v>1</v>
      </c>
      <c r="AC23" s="35">
        <v>2</v>
      </c>
      <c r="AD23" s="35">
        <v>4</v>
      </c>
      <c r="AE23" s="35">
        <v>6</v>
      </c>
      <c r="AF23" s="36">
        <v>26151.23834118</v>
      </c>
      <c r="AG23" s="36">
        <v>9778.43</v>
      </c>
      <c r="AH23" s="36">
        <v>35929.668341180004</v>
      </c>
      <c r="AI23" s="36">
        <v>19834.366892339542</v>
      </c>
      <c r="AJ23" s="36">
        <v>13884.056824637679</v>
      </c>
      <c r="AK23" s="36">
        <v>29612.796892339542</v>
      </c>
      <c r="AL23" s="36">
        <v>23662.486824637679</v>
      </c>
      <c r="AM23" s="36">
        <v>49813.725165817683</v>
      </c>
      <c r="AN23" s="38">
        <v>0.27871950508461385</v>
      </c>
      <c r="AO23" s="36">
        <v>1879.7500000000002</v>
      </c>
      <c r="AP23" s="36">
        <v>2537.6625000000004</v>
      </c>
      <c r="AQ23" s="36">
        <v>52351.387665817681</v>
      </c>
      <c r="AR23" s="36">
        <v>55764.035233519542</v>
      </c>
      <c r="AS23" s="38">
        <v>0.35568385267099861</v>
      </c>
      <c r="AT23" s="38">
        <v>0.53103755437230993</v>
      </c>
      <c r="AU23" s="36">
        <v>64.512980821917807</v>
      </c>
      <c r="AV23" s="36">
        <v>23547.238000000001</v>
      </c>
      <c r="AW23" s="36">
        <v>-2604.0003411799989</v>
      </c>
      <c r="AX23" s="38">
        <v>-4.9740808358366688E-2</v>
      </c>
      <c r="AY23" s="38">
        <v>-9.9574647563802549E-2</v>
      </c>
      <c r="AZ23" s="36">
        <v>30077.576210481853</v>
      </c>
      <c r="BA23" s="36">
        <v>21892.028597520413</v>
      </c>
      <c r="BB23" s="36">
        <v>8185.547612961439</v>
      </c>
      <c r="BC23" s="36">
        <v>49813.725165817683</v>
      </c>
      <c r="BD23" s="38">
        <v>0.39401329304268146</v>
      </c>
      <c r="BE23" s="38">
        <v>0.15635779638189248</v>
      </c>
      <c r="BF23" s="36">
        <v>9778.43</v>
      </c>
      <c r="BG23" s="36">
        <v>13884.056824637679</v>
      </c>
      <c r="BH23" s="36">
        <v>-2604.0003411799989</v>
      </c>
    </row>
    <row r="24" spans="2:60" x14ac:dyDescent="0.2">
      <c r="B24" s="35">
        <v>2021</v>
      </c>
      <c r="C24" s="36">
        <v>8325.7393766603855</v>
      </c>
      <c r="D24" s="36">
        <v>16.560000000000002</v>
      </c>
      <c r="E24" s="36">
        <v>72.064325553543895</v>
      </c>
      <c r="F24" s="36">
        <v>599988792.91361356</v>
      </c>
      <c r="G24" s="36">
        <v>141.31204444663376</v>
      </c>
      <c r="H24" s="36">
        <v>101.83557175639081</v>
      </c>
      <c r="I24" s="36">
        <v>84785642.971690699</v>
      </c>
      <c r="J24" s="36">
        <v>30726035.713273406</v>
      </c>
      <c r="K24" s="36">
        <v>27303630.437608138</v>
      </c>
      <c r="L24" s="36">
        <v>23949.809665266261</v>
      </c>
      <c r="M24" s="36">
        <v>3398455.466</v>
      </c>
      <c r="N24" s="36">
        <v>11163587.397869125</v>
      </c>
      <c r="O24" s="36">
        <v>19562448.315404277</v>
      </c>
      <c r="P24" s="36">
        <v>650000</v>
      </c>
      <c r="Q24" s="36">
        <v>31376035.713273406</v>
      </c>
      <c r="R24" s="36">
        <v>37000000</v>
      </c>
      <c r="S24" s="36">
        <v>26489668</v>
      </c>
      <c r="T24" s="36">
        <v>10510332</v>
      </c>
      <c r="U24" s="37">
        <v>0.402162720773378</v>
      </c>
      <c r="V24" s="38">
        <v>0.54328682731191624</v>
      </c>
      <c r="W24" s="36">
        <v>2000000</v>
      </c>
      <c r="X24" s="36">
        <v>1329488.0394920541</v>
      </c>
      <c r="Y24" s="36">
        <v>28046547.67378135</v>
      </c>
      <c r="Z24" s="35">
        <v>0</v>
      </c>
      <c r="AA24" s="35">
        <v>0</v>
      </c>
      <c r="AB24" s="35">
        <v>-1</v>
      </c>
      <c r="AC24" s="35">
        <v>1</v>
      </c>
      <c r="AD24" s="35">
        <v>2</v>
      </c>
      <c r="AE24" s="35">
        <v>3</v>
      </c>
      <c r="AF24" s="36">
        <v>28856.34788988623</v>
      </c>
      <c r="AG24" s="36">
        <v>10672.895794889429</v>
      </c>
      <c r="AH24" s="36">
        <v>39529.243684775662</v>
      </c>
      <c r="AI24" s="36">
        <v>17373.65187889192</v>
      </c>
      <c r="AJ24" s="36">
        <v>12161.556315224343</v>
      </c>
      <c r="AK24" s="36">
        <v>28046.547673781351</v>
      </c>
      <c r="AL24" s="36">
        <v>22834.452110113773</v>
      </c>
      <c r="AM24" s="36">
        <v>51690.8</v>
      </c>
      <c r="AN24" s="38">
        <v>0.23527506471604895</v>
      </c>
      <c r="AO24" s="36">
        <v>1979.7500000000002</v>
      </c>
      <c r="AP24" s="36">
        <v>2672.6625000000004</v>
      </c>
      <c r="AQ24" s="36">
        <v>54363.462500000001</v>
      </c>
      <c r="AR24" s="36">
        <v>56902.895563667582</v>
      </c>
      <c r="AS24" s="38">
        <v>0.30532105100790286</v>
      </c>
      <c r="AT24" s="38">
        <v>0.49288436723576917</v>
      </c>
      <c r="AU24" s="36">
        <v>67.630395280450728</v>
      </c>
      <c r="AV24" s="36">
        <v>24685.094277364515</v>
      </c>
      <c r="AW24" s="36">
        <v>-4171.2536125217157</v>
      </c>
      <c r="AX24" s="38">
        <v>-7.6728990772464423E-2</v>
      </c>
      <c r="AY24" s="38">
        <v>-0.14455237469547161</v>
      </c>
      <c r="AZ24" s="36">
        <v>21892.028597520413</v>
      </c>
      <c r="BA24" s="36">
        <v>8185.547612961439</v>
      </c>
      <c r="BB24" s="36">
        <v>19556.476591604292</v>
      </c>
      <c r="BC24" s="36">
        <v>43767.109824604857</v>
      </c>
      <c r="BD24" s="38">
        <v>0.33490642422216466</v>
      </c>
      <c r="BE24" s="38">
        <v>0.35973566973597926</v>
      </c>
      <c r="BF24" s="36">
        <v>10672.895794889429</v>
      </c>
      <c r="BG24" s="36">
        <v>12161.556315224343</v>
      </c>
      <c r="BH24" s="36">
        <v>4171.2536125217157</v>
      </c>
    </row>
    <row r="25" spans="2:60" x14ac:dyDescent="0.2">
      <c r="B25" s="35">
        <v>2022</v>
      </c>
      <c r="C25" s="36">
        <v>8499.1482567394542</v>
      </c>
      <c r="D25" s="36">
        <v>16.560000000000002</v>
      </c>
      <c r="E25" s="36">
        <v>73.793346613924157</v>
      </c>
      <c r="F25" s="36">
        <v>627180593.2327038</v>
      </c>
      <c r="G25" s="36">
        <v>139.09264933913377</v>
      </c>
      <c r="H25" s="36">
        <v>102.64112084131708</v>
      </c>
      <c r="I25" s="36">
        <v>87236210.326826379</v>
      </c>
      <c r="J25" s="36">
        <v>31629668.131491859</v>
      </c>
      <c r="K25" s="36">
        <v>27905136.120875452</v>
      </c>
      <c r="L25" s="36">
        <v>29686.544150653543</v>
      </c>
      <c r="M25" s="36">
        <v>3694845.4664657535</v>
      </c>
      <c r="N25" s="36">
        <v>11173268.95971694</v>
      </c>
      <c r="O25" s="36">
        <v>20456399.171774916</v>
      </c>
      <c r="P25" s="36">
        <v>1100000</v>
      </c>
      <c r="Q25" s="36">
        <v>32729668.131491859</v>
      </c>
      <c r="R25" s="36">
        <v>38415611.958473332</v>
      </c>
      <c r="S25" s="36">
        <v>27336012.741473328</v>
      </c>
      <c r="T25" s="36">
        <v>11079599.217000002</v>
      </c>
      <c r="U25" s="37">
        <v>0.40700000000000003</v>
      </c>
      <c r="V25" s="38">
        <v>0.53913354671601921</v>
      </c>
      <c r="W25" s="36">
        <v>2200000</v>
      </c>
      <c r="X25" s="36">
        <v>1135013.3204204671</v>
      </c>
      <c r="Y25" s="36">
        <v>29394654.811071392</v>
      </c>
      <c r="Z25" s="35">
        <v>1</v>
      </c>
      <c r="AA25" s="35">
        <v>1</v>
      </c>
      <c r="AB25" s="35">
        <v>-1</v>
      </c>
      <c r="AC25" s="35">
        <v>0</v>
      </c>
      <c r="AD25" s="35">
        <v>4</v>
      </c>
      <c r="AE25" s="35">
        <v>4</v>
      </c>
      <c r="AF25" s="36">
        <v>28604.09842454586</v>
      </c>
      <c r="AG25" s="36">
        <v>10579.598047434773</v>
      </c>
      <c r="AH25" s="36">
        <v>39183.696471980635</v>
      </c>
      <c r="AI25" s="36">
        <v>18815.056763636618</v>
      </c>
      <c r="AJ25" s="36">
        <v>13170.539734545631</v>
      </c>
      <c r="AK25" s="36">
        <v>29394.654811071392</v>
      </c>
      <c r="AL25" s="36">
        <v>23750.137781980404</v>
      </c>
      <c r="AM25" s="36">
        <v>52354.236206526264</v>
      </c>
      <c r="AN25" s="38">
        <v>0.25156588442223987</v>
      </c>
      <c r="AO25" s="36">
        <v>2099.1095697023147</v>
      </c>
      <c r="AP25" s="36">
        <v>2833.797919098125</v>
      </c>
      <c r="AQ25" s="36">
        <v>55188.034125624392</v>
      </c>
      <c r="AR25" s="36">
        <v>57998.753235617252</v>
      </c>
      <c r="AS25" s="38">
        <v>0.32440450378650931</v>
      </c>
      <c r="AT25" s="38">
        <v>0.50681528776415186</v>
      </c>
      <c r="AU25" s="36">
        <v>68.724890726782874</v>
      </c>
      <c r="AV25" s="36">
        <v>25084.58511527575</v>
      </c>
      <c r="AW25" s="36">
        <v>-3519.5133092701108</v>
      </c>
      <c r="AX25" s="38">
        <v>-6.3773123377771551E-2</v>
      </c>
      <c r="AY25" s="38">
        <v>-0.12304227376906005</v>
      </c>
      <c r="AZ25" s="36">
        <v>24870.189806236962</v>
      </c>
      <c r="BA25" s="36">
        <v>9198.5633529917541</v>
      </c>
      <c r="BB25" s="36">
        <v>17155.246590558199</v>
      </c>
      <c r="BC25" s="36">
        <v>46077.425772619448</v>
      </c>
      <c r="BD25" s="38">
        <v>0.35044777047795495</v>
      </c>
      <c r="BE25" s="38">
        <v>0.31085083682284737</v>
      </c>
      <c r="BF25" s="36">
        <v>10579.598047434773</v>
      </c>
      <c r="BG25" s="36">
        <v>13170.539734545631</v>
      </c>
      <c r="BH25" s="36">
        <v>3519.5133092701108</v>
      </c>
    </row>
    <row r="26" spans="2:60" x14ac:dyDescent="0.2">
      <c r="B26" s="35">
        <v>2023</v>
      </c>
      <c r="C26" s="36">
        <v>8562.9345735324405</v>
      </c>
      <c r="D26" s="36">
        <v>16.560000000000006</v>
      </c>
      <c r="E26" s="36">
        <v>74.302262352668492</v>
      </c>
      <c r="F26" s="36">
        <v>636245411.19134283</v>
      </c>
      <c r="G26" s="36">
        <v>139.2572494672672</v>
      </c>
      <c r="H26" s="36">
        <v>103.47128684427894</v>
      </c>
      <c r="I26" s="36">
        <v>88601785.94867681</v>
      </c>
      <c r="J26" s="36">
        <v>32687635.877650343</v>
      </c>
      <c r="K26" s="36">
        <v>28375235.544389594</v>
      </c>
      <c r="L26" s="36">
        <v>33834.427068966863</v>
      </c>
      <c r="M26" s="36">
        <v>4278565.9061917802</v>
      </c>
      <c r="N26" s="36">
        <v>11031373.930684689</v>
      </c>
      <c r="O26" s="36">
        <v>21656261.946965653</v>
      </c>
      <c r="P26" s="36">
        <v>1000000</v>
      </c>
      <c r="Q26" s="36">
        <v>33687635.877650343</v>
      </c>
      <c r="R26" s="36">
        <v>39020787.088456444</v>
      </c>
      <c r="S26" s="36">
        <v>27867790.676056441</v>
      </c>
      <c r="T26" s="36">
        <v>11152996.412400002</v>
      </c>
      <c r="U26" s="37">
        <v>0.40992534121732865</v>
      </c>
      <c r="V26" s="38">
        <v>0.53908835473191896</v>
      </c>
      <c r="W26" s="36">
        <v>2149999.9999999995</v>
      </c>
      <c r="X26" s="36">
        <v>1126951.1031478972</v>
      </c>
      <c r="Y26" s="36">
        <v>30410684.774502441</v>
      </c>
      <c r="Z26" s="35">
        <v>1</v>
      </c>
      <c r="AA26" s="35">
        <v>1</v>
      </c>
      <c r="AB26" s="35">
        <v>-2</v>
      </c>
      <c r="AC26" s="35">
        <v>1</v>
      </c>
      <c r="AD26" s="35">
        <v>3</v>
      </c>
      <c r="AE26" s="35">
        <v>4</v>
      </c>
      <c r="AF26" s="36">
        <v>28053.109857930187</v>
      </c>
      <c r="AG26" s="36">
        <v>10375.807755672811</v>
      </c>
      <c r="AH26" s="36">
        <v>38428.917613603</v>
      </c>
      <c r="AI26" s="36">
        <v>20034.877018829633</v>
      </c>
      <c r="AJ26" s="36">
        <v>14024.413913180742</v>
      </c>
      <c r="AK26" s="36">
        <v>30410.684774502442</v>
      </c>
      <c r="AL26" s="36">
        <v>24400.221668853555</v>
      </c>
      <c r="AM26" s="36">
        <v>52453.331526783746</v>
      </c>
      <c r="AN26" s="38">
        <v>0.26736936444198189</v>
      </c>
      <c r="AO26" s="36">
        <v>2218.4691394046295</v>
      </c>
      <c r="AP26" s="36">
        <v>2994.9333381962501</v>
      </c>
      <c r="AQ26" s="36">
        <v>55448.264864979996</v>
      </c>
      <c r="AR26" s="36">
        <v>58463.794632432633</v>
      </c>
      <c r="AS26" s="38">
        <v>0.34268861856796651</v>
      </c>
      <c r="AT26" s="38">
        <v>0.52016269155461548</v>
      </c>
      <c r="AU26" s="36">
        <v>69.600603353424503</v>
      </c>
      <c r="AV26" s="36">
        <v>25404.220223999942</v>
      </c>
      <c r="AW26" s="36">
        <v>-2648.8896339302446</v>
      </c>
      <c r="AX26" s="38">
        <v>-4.7772272773196005E-2</v>
      </c>
      <c r="AY26" s="38">
        <v>-9.4424099408053463E-2</v>
      </c>
      <c r="AZ26" s="36">
        <v>25181.434772655022</v>
      </c>
      <c r="BA26" s="36">
        <v>9313.6813542696636</v>
      </c>
      <c r="BB26" s="36">
        <v>18610.876831188882</v>
      </c>
      <c r="BC26" s="36">
        <v>47522.729908756904</v>
      </c>
      <c r="BD26" s="38">
        <v>0.36537119983565847</v>
      </c>
      <c r="BE26" s="38">
        <v>0.33564398951901442</v>
      </c>
      <c r="BF26" s="36">
        <v>10375.807755672811</v>
      </c>
      <c r="BG26" s="36">
        <v>14024.413913180742</v>
      </c>
      <c r="BH26" s="36">
        <v>2648.8896339302446</v>
      </c>
    </row>
    <row r="27" spans="2:60" x14ac:dyDescent="0.2">
      <c r="B27" s="35">
        <v>2024</v>
      </c>
      <c r="C27" s="36">
        <v>8629.3839366039756</v>
      </c>
      <c r="D27" s="36">
        <v>19.155005095705473</v>
      </c>
      <c r="E27" s="36">
        <v>74.473016305849441</v>
      </c>
      <c r="F27" s="36">
        <v>642656250.62014306</v>
      </c>
      <c r="G27" s="36">
        <v>139.48703039476592</v>
      </c>
      <c r="H27" s="36">
        <v>103.88019889043919</v>
      </c>
      <c r="I27" s="36">
        <v>89642211.963638201</v>
      </c>
      <c r="J27" s="36">
        <v>33104888.46474307</v>
      </c>
      <c r="K27" s="36">
        <v>28506520.845016878</v>
      </c>
      <c r="L27" s="36">
        <v>40488.631342630753</v>
      </c>
      <c r="M27" s="36">
        <v>4557878.9883835595</v>
      </c>
      <c r="N27" s="36">
        <v>10976505.509269411</v>
      </c>
      <c r="O27" s="36">
        <v>22128382.955473658</v>
      </c>
      <c r="P27" s="36">
        <v>1000000</v>
      </c>
      <c r="Q27" s="36">
        <v>34104888.46474307</v>
      </c>
      <c r="R27" s="36">
        <v>39837594.637644574</v>
      </c>
      <c r="S27" s="36">
        <v>28614056.248444572</v>
      </c>
      <c r="T27" s="36">
        <v>11223538.3892</v>
      </c>
      <c r="U27" s="37">
        <v>0.41338097873209767</v>
      </c>
      <c r="V27" s="38">
        <v>0.53490178197649663</v>
      </c>
      <c r="W27" s="36">
        <v>2162499.9999999995</v>
      </c>
      <c r="X27" s="36">
        <v>1133605.155487647</v>
      </c>
      <c r="Y27" s="36">
        <v>30808783.309255421</v>
      </c>
      <c r="Z27" s="35">
        <v>1</v>
      </c>
      <c r="AA27" s="35">
        <v>1</v>
      </c>
      <c r="AB27" s="35">
        <v>-2</v>
      </c>
      <c r="AC27" s="35">
        <v>0</v>
      </c>
      <c r="AD27" s="35">
        <v>2</v>
      </c>
      <c r="AE27" s="35">
        <v>2</v>
      </c>
      <c r="AF27" s="36">
        <v>27879.391184850858</v>
      </c>
      <c r="AG27" s="36">
        <v>10311.555643711961</v>
      </c>
      <c r="AH27" s="36">
        <v>38190.946828562817</v>
      </c>
      <c r="AI27" s="36">
        <v>20497.227665543462</v>
      </c>
      <c r="AJ27" s="36">
        <v>14348.059365880423</v>
      </c>
      <c r="AK27" s="36">
        <v>30808.783309255421</v>
      </c>
      <c r="AL27" s="36">
        <v>24659.615009592384</v>
      </c>
      <c r="AM27" s="36">
        <v>52539.006194443238</v>
      </c>
      <c r="AN27" s="38">
        <v>0.27309346721898858</v>
      </c>
      <c r="AO27" s="36">
        <v>2294.4673004746987</v>
      </c>
      <c r="AP27" s="36">
        <v>3097.5308556408436</v>
      </c>
      <c r="AQ27" s="36">
        <v>55636.53705008408</v>
      </c>
      <c r="AR27" s="36">
        <v>58688.174494106279</v>
      </c>
      <c r="AS27" s="38">
        <v>0.34925652130484791</v>
      </c>
      <c r="AT27" s="38">
        <v>0.524957260552539</v>
      </c>
      <c r="AU27" s="36">
        <v>69.182968169862875</v>
      </c>
      <c r="AV27" s="36">
        <v>25251.783381999951</v>
      </c>
      <c r="AW27" s="36">
        <v>-2627.6078028509073</v>
      </c>
      <c r="AX27" s="38">
        <v>-4.7228097616599171E-2</v>
      </c>
      <c r="AY27" s="38">
        <v>-9.4249109868607905E-2</v>
      </c>
      <c r="AZ27" s="36">
        <v>25178.642236085267</v>
      </c>
      <c r="BA27" s="36">
        <v>9312.648498278113</v>
      </c>
      <c r="BB27" s="36">
        <v>19857.473023965289</v>
      </c>
      <c r="BC27" s="36">
        <v>48391.521851139078</v>
      </c>
      <c r="BD27" s="38">
        <v>0.3689331355064695</v>
      </c>
      <c r="BE27" s="38">
        <v>0.35691425233906215</v>
      </c>
      <c r="BF27" s="36">
        <v>10311.555643711961</v>
      </c>
      <c r="BG27" s="36">
        <v>14348.059365880423</v>
      </c>
      <c r="BH27" s="36">
        <v>2627.6078028509073</v>
      </c>
    </row>
    <row r="28" spans="2:60" x14ac:dyDescent="0.2">
      <c r="B28" s="35">
        <v>2025</v>
      </c>
      <c r="C28" s="36">
        <v>8704.230133119916</v>
      </c>
      <c r="D28" s="36">
        <v>22.156655810175277</v>
      </c>
      <c r="E28" s="36">
        <v>74.425791410673412</v>
      </c>
      <c r="F28" s="36">
        <v>647819216.27808094</v>
      </c>
      <c r="G28" s="36">
        <v>139.71510049560885</v>
      </c>
      <c r="H28" s="36">
        <v>103.98406926407456</v>
      </c>
      <c r="I28" s="36">
        <v>90510126.905278653</v>
      </c>
      <c r="J28" s="36">
        <v>33296707.583907317</v>
      </c>
      <c r="K28" s="36">
        <v>28538352.385598872</v>
      </c>
      <c r="L28" s="36">
        <v>45541.901705708573</v>
      </c>
      <c r="M28" s="36">
        <v>4712813.2966027381</v>
      </c>
      <c r="N28" s="36">
        <v>10968267.175817451</v>
      </c>
      <c r="O28" s="36">
        <v>22328440.408089869</v>
      </c>
      <c r="P28" s="36">
        <v>1000000</v>
      </c>
      <c r="Q28" s="36">
        <v>34296707.583907321</v>
      </c>
      <c r="R28" s="36">
        <v>40640208.34327244</v>
      </c>
      <c r="S28" s="36">
        <v>29349025.806472439</v>
      </c>
      <c r="T28" s="36">
        <v>11291182.536800001</v>
      </c>
      <c r="U28" s="37">
        <v>0.41686574699198731</v>
      </c>
      <c r="V28" s="38">
        <v>0.53008113127223266</v>
      </c>
      <c r="W28" s="36">
        <v>2174999.9999999995</v>
      </c>
      <c r="X28" s="36">
        <v>1140879.0973524936</v>
      </c>
      <c r="Y28" s="36">
        <v>30980828.486554828</v>
      </c>
      <c r="Z28" s="35">
        <v>0</v>
      </c>
      <c r="AA28" s="35">
        <v>0</v>
      </c>
      <c r="AB28" s="35">
        <v>-2</v>
      </c>
      <c r="AC28" s="35">
        <v>0</v>
      </c>
      <c r="AD28" s="35">
        <v>0</v>
      </c>
      <c r="AE28" s="35">
        <v>0</v>
      </c>
      <c r="AF28" s="36">
        <v>27831.517224164745</v>
      </c>
      <c r="AG28" s="36">
        <v>10293.848836334908</v>
      </c>
      <c r="AH28" s="36">
        <v>38125.366060499655</v>
      </c>
      <c r="AI28" s="36">
        <v>20686.979650219917</v>
      </c>
      <c r="AJ28" s="36">
        <v>14480.88575515394</v>
      </c>
      <c r="AK28" s="36">
        <v>30980.828486554827</v>
      </c>
      <c r="AL28" s="36">
        <v>24774.73459148885</v>
      </c>
      <c r="AM28" s="36">
        <v>52606.251815653595</v>
      </c>
      <c r="AN28" s="38">
        <v>0.27526929319919702</v>
      </c>
      <c r="AO28" s="36">
        <v>2352.0261370751127</v>
      </c>
      <c r="AP28" s="36">
        <v>3175.2352850514026</v>
      </c>
      <c r="AQ28" s="36">
        <v>55781.487100704995</v>
      </c>
      <c r="AR28" s="36">
        <v>58812.345710719572</v>
      </c>
      <c r="AS28" s="38">
        <v>0.35174552894001226</v>
      </c>
      <c r="AT28" s="38">
        <v>0.52677423612620899</v>
      </c>
      <c r="AU28" s="36">
        <v>68.695498255319507</v>
      </c>
      <c r="AV28" s="36">
        <v>25073.856863191621</v>
      </c>
      <c r="AW28" s="36">
        <v>-2757.6603609731246</v>
      </c>
      <c r="AX28" s="38">
        <v>-4.9436838354534864E-2</v>
      </c>
      <c r="AY28" s="38">
        <v>-9.9084082939566914E-2</v>
      </c>
      <c r="AZ28" s="36">
        <v>25413.781364794693</v>
      </c>
      <c r="BA28" s="36">
        <v>9399.6177650610516</v>
      </c>
      <c r="BB28" s="36">
        <v>20352.544589587862</v>
      </c>
      <c r="BC28" s="36">
        <v>49060.180342567248</v>
      </c>
      <c r="BD28" s="38">
        <v>0.36878408730132256</v>
      </c>
      <c r="BE28" s="38">
        <v>0.36486199360093136</v>
      </c>
      <c r="BF28" s="36">
        <v>10293.848836334908</v>
      </c>
      <c r="BG28" s="36">
        <v>14480.88575515394</v>
      </c>
      <c r="BH28" s="36">
        <v>2757.6603609731246</v>
      </c>
    </row>
    <row r="29" spans="2:60" x14ac:dyDescent="0.2">
      <c r="B29" s="35">
        <v>2026</v>
      </c>
      <c r="C29" s="36">
        <v>8750.2230903900745</v>
      </c>
      <c r="D29" s="36">
        <v>25.628674815682349</v>
      </c>
      <c r="E29" s="36">
        <v>74.503120878433322</v>
      </c>
      <c r="F29" s="36">
        <v>651918928.61659002</v>
      </c>
      <c r="G29" s="36">
        <v>139.94395839744948</v>
      </c>
      <c r="H29" s="36">
        <v>104.26261648691623</v>
      </c>
      <c r="I29" s="36">
        <v>91232115.424829915</v>
      </c>
      <c r="J29" s="36">
        <v>33248192.716176644</v>
      </c>
      <c r="K29" s="36">
        <v>28479432.72168202</v>
      </c>
      <c r="L29" s="36">
        <v>51578.752686408829</v>
      </c>
      <c r="M29" s="36">
        <v>4717181.241808217</v>
      </c>
      <c r="N29" s="36">
        <v>11147333.098163161</v>
      </c>
      <c r="O29" s="36">
        <v>22100859.61801349</v>
      </c>
      <c r="P29" s="36">
        <v>1050000</v>
      </c>
      <c r="Q29" s="36">
        <v>34298192.716176644</v>
      </c>
      <c r="R29" s="36">
        <v>41428646.251486465</v>
      </c>
      <c r="S29" s="36">
        <v>30072798.91668646</v>
      </c>
      <c r="T29" s="36">
        <v>11355847.334800001</v>
      </c>
      <c r="U29" s="37">
        <v>0.42037989156682581</v>
      </c>
      <c r="V29" s="38">
        <v>0.52475546775324045</v>
      </c>
      <c r="W29" s="36">
        <v>2187499.9999999995</v>
      </c>
      <c r="X29" s="36">
        <v>1148203.6781000607</v>
      </c>
      <c r="Y29" s="36">
        <v>30962489.038076587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6">
        <v>28425.228674878705</v>
      </c>
      <c r="AG29" s="36">
        <v>10513.440742763358</v>
      </c>
      <c r="AH29" s="36">
        <v>38938.669417642064</v>
      </c>
      <c r="AI29" s="36">
        <v>20449.04829531323</v>
      </c>
      <c r="AJ29" s="36">
        <v>14314.33380671926</v>
      </c>
      <c r="AK29" s="36">
        <v>30962.489038076586</v>
      </c>
      <c r="AL29" s="36">
        <v>24827.774549482616</v>
      </c>
      <c r="AM29" s="36">
        <v>53253.003224361324</v>
      </c>
      <c r="AN29" s="38">
        <v>0.2687986205474881</v>
      </c>
      <c r="AO29" s="36">
        <v>2391.9069304658697</v>
      </c>
      <c r="AP29" s="36">
        <v>3229.0743561289241</v>
      </c>
      <c r="AQ29" s="36">
        <v>56482.077580490251</v>
      </c>
      <c r="AR29" s="36">
        <v>59387.717712955287</v>
      </c>
      <c r="AS29" s="38">
        <v>0.34433127055246848</v>
      </c>
      <c r="AT29" s="38">
        <v>0.52136182750330196</v>
      </c>
      <c r="AU29" s="36">
        <v>68.925694126562604</v>
      </c>
      <c r="AV29" s="36">
        <v>25157.87835619535</v>
      </c>
      <c r="AW29" s="36">
        <v>-3267.350318683355</v>
      </c>
      <c r="AX29" s="38">
        <v>-5.7847559060255717E-2</v>
      </c>
      <c r="AY29" s="38">
        <v>-0.1149454365364854</v>
      </c>
      <c r="AZ29" s="36">
        <v>25706.153466878815</v>
      </c>
      <c r="BA29" s="36">
        <v>9507.7553918592876</v>
      </c>
      <c r="BB29" s="36">
        <v>20573.513717771428</v>
      </c>
      <c r="BC29" s="36">
        <v>49615.368461178106</v>
      </c>
      <c r="BD29" s="38">
        <v>0.35884361797538361</v>
      </c>
      <c r="BE29" s="38">
        <v>0.36424852978279654</v>
      </c>
      <c r="BF29" s="36">
        <v>10513.440742763358</v>
      </c>
      <c r="BG29" s="36">
        <v>14314.33380671926</v>
      </c>
      <c r="BH29" s="36">
        <v>3267.350318683355</v>
      </c>
    </row>
    <row r="30" spans="2:60" x14ac:dyDescent="0.2">
      <c r="B30" s="35">
        <v>2027</v>
      </c>
      <c r="C30" s="36">
        <v>8780.0495780663587</v>
      </c>
      <c r="D30" s="36">
        <v>29.644770331556391</v>
      </c>
      <c r="E30" s="36">
        <v>74.608337079674968</v>
      </c>
      <c r="F30" s="36">
        <v>655064898.49663293</v>
      </c>
      <c r="G30" s="36">
        <v>140.15873485050244</v>
      </c>
      <c r="H30" s="36">
        <v>104.57010134387073</v>
      </c>
      <c r="I30" s="36">
        <v>91813067.418260872</v>
      </c>
      <c r="J30" s="36">
        <v>33108974.230230536</v>
      </c>
      <c r="K30" s="36">
        <v>28334841.911527473</v>
      </c>
      <c r="L30" s="36">
        <v>56951.076894844577</v>
      </c>
      <c r="M30" s="36">
        <v>4717181.241808217</v>
      </c>
      <c r="N30" s="36">
        <v>11507743.749384515</v>
      </c>
      <c r="O30" s="36">
        <v>21601230.480846018</v>
      </c>
      <c r="P30" s="36">
        <v>1050000</v>
      </c>
      <c r="Q30" s="36">
        <v>34158974.23023054</v>
      </c>
      <c r="R30" s="36">
        <v>42202988.095765576</v>
      </c>
      <c r="S30" s="36">
        <v>30785534.262965575</v>
      </c>
      <c r="T30" s="36">
        <v>11417453.832800001</v>
      </c>
      <c r="U30" s="37">
        <v>0.42392366009657545</v>
      </c>
      <c r="V30" s="38">
        <v>0.51893602443000653</v>
      </c>
      <c r="W30" s="36">
        <v>2199999.9999999995</v>
      </c>
      <c r="X30" s="36">
        <v>1155579.1915412273</v>
      </c>
      <c r="Y30" s="36">
        <v>30803395.038689304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6">
        <v>29374.042314238039</v>
      </c>
      <c r="AG30" s="36">
        <v>10864.371814855165</v>
      </c>
      <c r="AH30" s="36">
        <v>40238.414129093202</v>
      </c>
      <c r="AI30" s="36">
        <v>19939.023223834141</v>
      </c>
      <c r="AJ30" s="36">
        <v>13957.316256683898</v>
      </c>
      <c r="AK30" s="36">
        <v>30803.395038689305</v>
      </c>
      <c r="AL30" s="36">
        <v>24821.688071539065</v>
      </c>
      <c r="AM30" s="36">
        <v>54195.730385777104</v>
      </c>
      <c r="AN30" s="38">
        <v>0.25753534747723961</v>
      </c>
      <c r="AO30" s="36">
        <v>2425.0709665349273</v>
      </c>
      <c r="AP30" s="36">
        <v>3273.8458048221519</v>
      </c>
      <c r="AQ30" s="36">
        <v>57469.576190599255</v>
      </c>
      <c r="AR30" s="36">
        <v>60177.437352927343</v>
      </c>
      <c r="AS30" s="38">
        <v>0.331337193820604</v>
      </c>
      <c r="AT30" s="38">
        <v>0.51187615148904086</v>
      </c>
      <c r="AU30" s="36">
        <v>69.022111854289378</v>
      </c>
      <c r="AV30" s="36">
        <v>25193.070826815623</v>
      </c>
      <c r="AW30" s="36">
        <v>-4180.9714874224155</v>
      </c>
      <c r="AX30" s="38">
        <v>-7.2751040890855392E-2</v>
      </c>
      <c r="AY30" s="38">
        <v>-0.14233558468715884</v>
      </c>
      <c r="AZ30" s="36">
        <v>26557.473012483053</v>
      </c>
      <c r="BA30" s="36">
        <v>9822.6270046170212</v>
      </c>
      <c r="BB30" s="36">
        <v>20361.283266367434</v>
      </c>
      <c r="BC30" s="36">
        <v>50632.99830355728</v>
      </c>
      <c r="BD30" s="38">
        <v>0.34364468026849615</v>
      </c>
      <c r="BE30" s="38">
        <v>0.35429673604758699</v>
      </c>
      <c r="BF30" s="36">
        <v>10864.371814855165</v>
      </c>
      <c r="BG30" s="36">
        <v>13957.316256683898</v>
      </c>
      <c r="BH30" s="36">
        <v>4180.9714874224155</v>
      </c>
    </row>
    <row r="31" spans="2:60" x14ac:dyDescent="0.2">
      <c r="B31" s="35">
        <v>2028</v>
      </c>
      <c r="C31" s="36">
        <v>8816.219500775409</v>
      </c>
      <c r="D31" s="36">
        <v>34.290200891423979</v>
      </c>
      <c r="E31" s="36">
        <v>74.836667474826072</v>
      </c>
      <c r="F31" s="36">
        <v>659776487.16460633</v>
      </c>
      <c r="G31" s="36">
        <v>140.40111618188257</v>
      </c>
      <c r="H31" s="36">
        <v>105.07151644797969</v>
      </c>
      <c r="I31" s="36">
        <v>92633355.228472248</v>
      </c>
      <c r="J31" s="36">
        <v>33112518.967071742</v>
      </c>
      <c r="K31" s="36">
        <v>28332878.809685651</v>
      </c>
      <c r="L31" s="36">
        <v>62458.91557787449</v>
      </c>
      <c r="M31" s="36">
        <v>4717181.241808217</v>
      </c>
      <c r="N31" s="36">
        <v>12093105.486284053</v>
      </c>
      <c r="O31" s="36">
        <v>21019413.480787691</v>
      </c>
      <c r="P31" s="36">
        <v>1000000</v>
      </c>
      <c r="Q31" s="36">
        <v>34112518.967071742</v>
      </c>
      <c r="R31" s="36">
        <v>42963390.877072781</v>
      </c>
      <c r="S31" s="36">
        <v>31487442.045272779</v>
      </c>
      <c r="T31" s="36">
        <v>11475948.831800001</v>
      </c>
      <c r="U31" s="37">
        <v>0.42749730230878324</v>
      </c>
      <c r="V31" s="38">
        <v>0.51460501192675145</v>
      </c>
      <c r="W31" s="36">
        <v>2212499.9999999995</v>
      </c>
      <c r="X31" s="36">
        <v>1163005.934165712</v>
      </c>
      <c r="Y31" s="36">
        <v>30737013.032906033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6">
        <v>30795.856752632426</v>
      </c>
      <c r="AG31" s="36">
        <v>11390.248387959939</v>
      </c>
      <c r="AH31" s="36">
        <v>42186.105140592364</v>
      </c>
      <c r="AI31" s="36">
        <v>19346.764644946095</v>
      </c>
      <c r="AJ31" s="36">
        <v>13542.735251462265</v>
      </c>
      <c r="AK31" s="36">
        <v>30737.013032906034</v>
      </c>
      <c r="AL31" s="36">
        <v>24932.983639422204</v>
      </c>
      <c r="AM31" s="36">
        <v>55728.840392054626</v>
      </c>
      <c r="AN31" s="38">
        <v>0.24301125155643971</v>
      </c>
      <c r="AO31" s="36">
        <v>2456.9604275664751</v>
      </c>
      <c r="AP31" s="36">
        <v>3316.8965772147417</v>
      </c>
      <c r="AQ31" s="36">
        <v>59045.736969269368</v>
      </c>
      <c r="AR31" s="36">
        <v>61532.86978553846</v>
      </c>
      <c r="AS31" s="38">
        <v>0.31441349497229198</v>
      </c>
      <c r="AT31" s="38">
        <v>0.49952185132977317</v>
      </c>
      <c r="AU31" s="36">
        <v>70.367769043836134</v>
      </c>
      <c r="AV31" s="36">
        <v>25684.235701000191</v>
      </c>
      <c r="AW31" s="36">
        <v>-5111.6210516322353</v>
      </c>
      <c r="AX31" s="38">
        <v>-8.6570535215651598E-2</v>
      </c>
      <c r="AY31" s="38">
        <v>-0.16598405079914832</v>
      </c>
      <c r="AZ31" s="36">
        <v>27705.200771113949</v>
      </c>
      <c r="BA31" s="36">
        <v>10247.129052329818</v>
      </c>
      <c r="BB31" s="36">
        <v>19870.511985729008</v>
      </c>
      <c r="BC31" s="36">
        <v>51861.688213454072</v>
      </c>
      <c r="BD31" s="38">
        <v>0.32498885110478209</v>
      </c>
      <c r="BE31" s="38">
        <v>0.33652746168738157</v>
      </c>
      <c r="BF31" s="36">
        <v>11390.248387959939</v>
      </c>
      <c r="BG31" s="36">
        <v>13542.735251462265</v>
      </c>
      <c r="BH31" s="36">
        <v>5111.6210516322353</v>
      </c>
    </row>
    <row r="32" spans="2:60" x14ac:dyDescent="0.2">
      <c r="B32" s="35">
        <v>2029</v>
      </c>
      <c r="C32" s="36">
        <v>8848.016931193446</v>
      </c>
      <c r="D32" s="36">
        <v>39.663585314492181</v>
      </c>
      <c r="E32" s="36">
        <v>75.012491895884665</v>
      </c>
      <c r="F32" s="36">
        <v>663711798.34579873</v>
      </c>
      <c r="G32" s="36">
        <v>140.72373399333742</v>
      </c>
      <c r="H32" s="36">
        <v>105.56037955733854</v>
      </c>
      <c r="I32" s="36">
        <v>93400002.558653787</v>
      </c>
      <c r="J32" s="36">
        <v>33101589.653721582</v>
      </c>
      <c r="K32" s="36">
        <v>28315058.972807579</v>
      </c>
      <c r="L32" s="36">
        <v>69349.439105787693</v>
      </c>
      <c r="M32" s="36">
        <v>4717181.241808217</v>
      </c>
      <c r="N32" s="36">
        <v>12526950.185688008</v>
      </c>
      <c r="O32" s="36">
        <v>20574639.468033578</v>
      </c>
      <c r="P32" s="36">
        <v>1000000</v>
      </c>
      <c r="Q32" s="36">
        <v>34101589.653721586</v>
      </c>
      <c r="R32" s="36">
        <v>43710103.951587915</v>
      </c>
      <c r="S32" s="36">
        <v>32178776.913987916</v>
      </c>
      <c r="T32" s="36">
        <v>11531327.037599999</v>
      </c>
      <c r="U32" s="37">
        <v>0.4311010700361792</v>
      </c>
      <c r="V32" s="38">
        <v>0.51022221479226915</v>
      </c>
      <c r="W32" s="36">
        <v>2224999.9999999995</v>
      </c>
      <c r="X32" s="36">
        <v>1170484.2051506941</v>
      </c>
      <c r="Y32" s="36">
        <v>30706105.448570896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6">
        <v>31943.184042850975</v>
      </c>
      <c r="AG32" s="36">
        <v>11814.602317218856</v>
      </c>
      <c r="AH32" s="36">
        <v>43757.786360069833</v>
      </c>
      <c r="AI32" s="36">
        <v>18891.503131352038</v>
      </c>
      <c r="AJ32" s="36">
        <v>13224.052191946426</v>
      </c>
      <c r="AK32" s="36">
        <v>30706.105448570896</v>
      </c>
      <c r="AL32" s="36">
        <v>25038.654509165281</v>
      </c>
      <c r="AM32" s="36">
        <v>56981.838552016256</v>
      </c>
      <c r="AN32" s="38">
        <v>0.23207485977966053</v>
      </c>
      <c r="AO32" s="36">
        <v>2462.0615390834864</v>
      </c>
      <c r="AP32" s="36">
        <v>3323.7830777627069</v>
      </c>
      <c r="AQ32" s="36">
        <v>60305.621629778965</v>
      </c>
      <c r="AR32" s="36">
        <v>62649.28949142187</v>
      </c>
      <c r="AS32" s="38">
        <v>0.30154377303734176</v>
      </c>
      <c r="AT32" s="38">
        <v>0.49012695431725956</v>
      </c>
      <c r="AU32" s="36">
        <v>71.24591086932314</v>
      </c>
      <c r="AV32" s="36">
        <v>26004.757467302945</v>
      </c>
      <c r="AW32" s="36">
        <v>-5938.4265755480301</v>
      </c>
      <c r="AX32" s="38">
        <v>-9.8472189077239036E-2</v>
      </c>
      <c r="AY32" s="38">
        <v>-0.18590590617334141</v>
      </c>
      <c r="AZ32" s="36">
        <v>29255.376587706698</v>
      </c>
      <c r="BA32" s="36">
        <v>10820.481751617546</v>
      </c>
      <c r="BB32" s="36">
        <v>19294.803026663398</v>
      </c>
      <c r="BC32" s="36">
        <v>53582.220457988624</v>
      </c>
      <c r="BD32" s="38">
        <v>0.31091537568587335</v>
      </c>
      <c r="BE32" s="38">
        <v>0.31995032146614349</v>
      </c>
      <c r="BF32" s="36">
        <v>11814.602317218856</v>
      </c>
      <c r="BG32" s="36">
        <v>13224.052191946426</v>
      </c>
      <c r="BH32" s="36">
        <v>5938.4265755480301</v>
      </c>
    </row>
    <row r="33" spans="2:60" x14ac:dyDescent="0.2">
      <c r="B33" s="35">
        <v>2030</v>
      </c>
      <c r="C33" s="36">
        <v>8879.2147200578311</v>
      </c>
      <c r="D33" s="36">
        <v>45.878996305135658</v>
      </c>
      <c r="E33" s="36">
        <v>75.219757325658108</v>
      </c>
      <c r="F33" s="36">
        <v>667892376.4851613</v>
      </c>
      <c r="G33" s="36">
        <v>141.034719315719</v>
      </c>
      <c r="H33" s="36">
        <v>106.08597361420689</v>
      </c>
      <c r="I33" s="36">
        <v>94196013.850693256</v>
      </c>
      <c r="J33" s="36">
        <v>33104681.934061825</v>
      </c>
      <c r="K33" s="36">
        <v>28311963.943654139</v>
      </c>
      <c r="L33" s="36">
        <v>75536.748599468003</v>
      </c>
      <c r="M33" s="36">
        <v>4717181.241808217</v>
      </c>
      <c r="N33" s="36">
        <v>13197512.864554413</v>
      </c>
      <c r="O33" s="36">
        <v>19907169.069507413</v>
      </c>
      <c r="P33" s="36">
        <v>1000000</v>
      </c>
      <c r="Q33" s="36">
        <v>34104681.934061825</v>
      </c>
      <c r="R33" s="36">
        <v>44443409.410507999</v>
      </c>
      <c r="S33" s="36">
        <v>32859831.445907999</v>
      </c>
      <c r="T33" s="36">
        <v>11583577.964600001</v>
      </c>
      <c r="U33" s="37">
        <v>0.43473521723442293</v>
      </c>
      <c r="V33" s="38">
        <v>0.50621377008174828</v>
      </c>
      <c r="W33" s="36">
        <v>2237500</v>
      </c>
      <c r="X33" s="36">
        <v>1178908.9943661119</v>
      </c>
      <c r="Y33" s="36">
        <v>30688272.939695716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6">
        <v>33730.178199391979</v>
      </c>
      <c r="AG33" s="36">
        <v>12475.545361418952</v>
      </c>
      <c r="AH33" s="36">
        <v>46205.723560810933</v>
      </c>
      <c r="AI33" s="36">
        <v>18212.727578276761</v>
      </c>
      <c r="AJ33" s="36">
        <v>12748.909304793731</v>
      </c>
      <c r="AK33" s="36">
        <v>30688.272939695715</v>
      </c>
      <c r="AL33" s="36">
        <v>25224.454666212681</v>
      </c>
      <c r="AM33" s="36">
        <v>58954.632865604668</v>
      </c>
      <c r="AN33" s="38">
        <v>0.21624949024543419</v>
      </c>
      <c r="AO33" s="36">
        <v>2464.2127505636822</v>
      </c>
      <c r="AP33" s="36">
        <v>3326.687213260971</v>
      </c>
      <c r="AQ33" s="36">
        <v>62281.32007886564</v>
      </c>
      <c r="AR33" s="36">
        <v>64418.451139087694</v>
      </c>
      <c r="AS33" s="38">
        <v>0.28272532568274805</v>
      </c>
      <c r="AT33" s="38">
        <v>0.47638948774840612</v>
      </c>
      <c r="AU33" s="36">
        <v>71.306319162132013</v>
      </c>
      <c r="AV33" s="36">
        <v>26026.806494178185</v>
      </c>
      <c r="AW33" s="36">
        <v>-7703.3717052137945</v>
      </c>
      <c r="AX33" s="38">
        <v>-0.12368671209054598</v>
      </c>
      <c r="AY33" s="38">
        <v>-0.22838218226053297</v>
      </c>
      <c r="AZ33" s="36">
        <v>30500.812640943786</v>
      </c>
      <c r="BA33" s="36">
        <v>11281.122483636742</v>
      </c>
      <c r="BB33" s="36">
        <v>18852.032969204403</v>
      </c>
      <c r="BC33" s="36">
        <v>54978.358203023614</v>
      </c>
      <c r="BD33" s="38">
        <v>0.29111827088399894</v>
      </c>
      <c r="BE33" s="38">
        <v>0.30269160874131179</v>
      </c>
      <c r="BF33" s="36">
        <v>12475.545361418952</v>
      </c>
      <c r="BG33" s="36">
        <v>12748.909304793731</v>
      </c>
      <c r="BH33" s="36">
        <v>7703.3717052137945</v>
      </c>
    </row>
    <row r="34" spans="2:60" x14ac:dyDescent="0.2">
      <c r="B34" s="35">
        <v>2031</v>
      </c>
      <c r="C34" s="36">
        <v>8930.4007186121744</v>
      </c>
      <c r="D34" s="36">
        <v>53.068382126251571</v>
      </c>
      <c r="E34" s="36">
        <v>75.376784294224564</v>
      </c>
      <c r="F34" s="36">
        <v>673144888.62781799</v>
      </c>
      <c r="G34" s="36">
        <v>141.3388169350763</v>
      </c>
      <c r="H34" s="36">
        <v>106.53665516516139</v>
      </c>
      <c r="I34" s="36">
        <v>95141502.184549496</v>
      </c>
      <c r="J34" s="36">
        <v>33341619.524942983</v>
      </c>
      <c r="K34" s="36">
        <v>28540793.032032352</v>
      </c>
      <c r="L34" s="36">
        <v>83645.251102415306</v>
      </c>
      <c r="M34" s="36">
        <v>4717181.241808217</v>
      </c>
      <c r="N34" s="36">
        <v>14051787.20011507</v>
      </c>
      <c r="O34" s="36">
        <v>19289832.324827913</v>
      </c>
      <c r="P34" s="36">
        <v>800000</v>
      </c>
      <c r="Q34" s="36">
        <v>34141619.524942979</v>
      </c>
      <c r="R34" s="36">
        <v>44940509.006758973</v>
      </c>
      <c r="S34" s="36">
        <v>33377656.917720374</v>
      </c>
      <c r="T34" s="36">
        <v>11562852.089038601</v>
      </c>
      <c r="U34" s="37">
        <v>0.43839999999999985</v>
      </c>
      <c r="V34" s="38">
        <v>0.5056527590358818</v>
      </c>
      <c r="W34" s="36">
        <v>2250000</v>
      </c>
      <c r="X34" s="36">
        <v>1187399.0351922167</v>
      </c>
      <c r="Y34" s="36">
        <v>30704220.489750762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6">
        <v>35473.114385520268</v>
      </c>
      <c r="AG34" s="36">
        <v>13120.192991904756</v>
      </c>
      <c r="AH34" s="36">
        <v>48593.307377425022</v>
      </c>
      <c r="AI34" s="36">
        <v>17584.027497846007</v>
      </c>
      <c r="AJ34" s="36">
        <v>12308.819248492204</v>
      </c>
      <c r="AK34" s="36">
        <v>30704.220489750762</v>
      </c>
      <c r="AL34" s="36">
        <v>25429.012240396958</v>
      </c>
      <c r="AM34" s="36">
        <v>60902.126625917226</v>
      </c>
      <c r="AN34" s="38">
        <v>0.2021082009844648</v>
      </c>
      <c r="AO34" s="36">
        <v>2466.3639620438776</v>
      </c>
      <c r="AP34" s="36">
        <v>3329.5913487592347</v>
      </c>
      <c r="AQ34" s="36">
        <v>64231.71797467646</v>
      </c>
      <c r="AR34" s="36">
        <v>66177.33487527103</v>
      </c>
      <c r="AS34" s="38">
        <v>0.26571072302908288</v>
      </c>
      <c r="AT34" s="38">
        <v>0.4639688278112305</v>
      </c>
      <c r="AU34" s="36">
        <v>71.306319162132013</v>
      </c>
      <c r="AV34" s="36">
        <v>26026.806494178185</v>
      </c>
      <c r="AW34" s="36">
        <v>-9446.3078913420832</v>
      </c>
      <c r="AX34" s="38">
        <v>-0.1470660942786291</v>
      </c>
      <c r="AY34" s="38">
        <v>-0.26629485611779158</v>
      </c>
      <c r="AZ34" s="36">
        <v>32316.976229592143</v>
      </c>
      <c r="BA34" s="36">
        <v>11952.854221903946</v>
      </c>
      <c r="BB34" s="36">
        <v>18180.404380627504</v>
      </c>
      <c r="BC34" s="36">
        <v>56996.113517935344</v>
      </c>
      <c r="BD34" s="38">
        <v>0.27335174318872324</v>
      </c>
      <c r="BE34" s="38">
        <v>0.28304403110929061</v>
      </c>
      <c r="BF34" s="36">
        <v>13120.192991904756</v>
      </c>
      <c r="BG34" s="36">
        <v>12308.819248492204</v>
      </c>
      <c r="BH34" s="36">
        <v>9446.3078913420832</v>
      </c>
    </row>
    <row r="35" spans="2:60" x14ac:dyDescent="0.2">
      <c r="B35" s="35">
        <v>2032</v>
      </c>
      <c r="C35" s="36">
        <v>8985.0053313706212</v>
      </c>
      <c r="D35" s="36">
        <v>61.384367756593832</v>
      </c>
      <c r="E35" s="36">
        <v>75.517656488112337</v>
      </c>
      <c r="F35" s="36">
        <v>678526546.15830457</v>
      </c>
      <c r="G35" s="36">
        <v>141.63941318222814</v>
      </c>
      <c r="H35" s="36">
        <v>106.96276549873315</v>
      </c>
      <c r="I35" s="36">
        <v>96106101.826426297</v>
      </c>
      <c r="J35" s="36">
        <v>33620572.440568574</v>
      </c>
      <c r="K35" s="36">
        <v>28810572.186527215</v>
      </c>
      <c r="L35" s="36">
        <v>92819.012233142988</v>
      </c>
      <c r="M35" s="36">
        <v>4717181.241808217</v>
      </c>
      <c r="N35" s="36">
        <v>14543164.151715774</v>
      </c>
      <c r="O35" s="36">
        <v>19077408.2888528</v>
      </c>
      <c r="P35" s="36">
        <v>900000</v>
      </c>
      <c r="Q35" s="36">
        <v>34520572.440568574</v>
      </c>
      <c r="R35" s="36">
        <v>45420564.706567466</v>
      </c>
      <c r="S35" s="36">
        <v>33903642.60239625</v>
      </c>
      <c r="T35" s="36">
        <v>11516922.10417122</v>
      </c>
      <c r="U35" s="37">
        <v>0.44037774105532196</v>
      </c>
      <c r="V35" s="38">
        <v>0.50538680379361245</v>
      </c>
      <c r="W35" s="36">
        <v>2257000</v>
      </c>
      <c r="X35" s="36">
        <v>1197399.0351922167</v>
      </c>
      <c r="Y35" s="36">
        <v>31066173.405376356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6">
        <v>37053.808489230811</v>
      </c>
      <c r="AG35" s="36">
        <v>13704.833276838794</v>
      </c>
      <c r="AH35" s="36">
        <v>50758.641766069602</v>
      </c>
      <c r="AI35" s="36">
        <v>17361.340128537566</v>
      </c>
      <c r="AJ35" s="36">
        <v>12152.938089976295</v>
      </c>
      <c r="AK35" s="36">
        <v>31066.173405376358</v>
      </c>
      <c r="AL35" s="36">
        <v>25857.77136681509</v>
      </c>
      <c r="AM35" s="36">
        <v>62911.579856045893</v>
      </c>
      <c r="AN35" s="38">
        <v>0.19317489908510665</v>
      </c>
      <c r="AO35" s="36">
        <v>2464.3100898220423</v>
      </c>
      <c r="AP35" s="36">
        <v>3326.8186212597575</v>
      </c>
      <c r="AQ35" s="36">
        <v>66238.398477305658</v>
      </c>
      <c r="AR35" s="36">
        <v>68119.981894607161</v>
      </c>
      <c r="AS35" s="38">
        <v>0.25486413304393446</v>
      </c>
      <c r="AT35" s="38">
        <v>0.45605081712207218</v>
      </c>
      <c r="AU35" s="36">
        <v>71.306319162132013</v>
      </c>
      <c r="AV35" s="36">
        <v>26026.806494178185</v>
      </c>
      <c r="AW35" s="36">
        <v>-11027.001995052626</v>
      </c>
      <c r="AX35" s="38">
        <v>-0.16647446569576488</v>
      </c>
      <c r="AY35" s="38">
        <v>-0.29759429447738078</v>
      </c>
      <c r="AZ35" s="36">
        <v>34072.840223016814</v>
      </c>
      <c r="BA35" s="36">
        <v>12602.283370156903</v>
      </c>
      <c r="BB35" s="36">
        <v>17558.325198125131</v>
      </c>
      <c r="BC35" s="36">
        <v>58965.951231861312</v>
      </c>
      <c r="BD35" s="38">
        <v>0.26209040873556783</v>
      </c>
      <c r="BE35" s="38">
        <v>0.26507774345028728</v>
      </c>
      <c r="BF35" s="36">
        <v>13704.833276838794</v>
      </c>
      <c r="BG35" s="36">
        <v>12152.938089976295</v>
      </c>
      <c r="BH35" s="36">
        <v>11027.001995052626</v>
      </c>
    </row>
    <row r="36" spans="2:60" x14ac:dyDescent="0.2">
      <c r="B36" s="35">
        <v>2033</v>
      </c>
      <c r="C36" s="36">
        <v>9019.2399829002588</v>
      </c>
      <c r="D36" s="36">
        <v>71.003494998442847</v>
      </c>
      <c r="E36" s="36">
        <v>75.635848114311699</v>
      </c>
      <c r="F36" s="36">
        <v>682177865.45317125</v>
      </c>
      <c r="G36" s="36">
        <v>141.92761330801392</v>
      </c>
      <c r="H36" s="36">
        <v>107.34815403391706</v>
      </c>
      <c r="I36" s="36">
        <v>96819876.295324057</v>
      </c>
      <c r="J36" s="36">
        <v>33728554.001030773</v>
      </c>
      <c r="K36" s="36">
        <v>28910952.218400221</v>
      </c>
      <c r="L36" s="36">
        <v>100420.54082233847</v>
      </c>
      <c r="M36" s="36">
        <v>4717181.241808217</v>
      </c>
      <c r="N36" s="36">
        <v>15022808.604502557</v>
      </c>
      <c r="O36" s="36">
        <v>18705745.396528218</v>
      </c>
      <c r="P36" s="36">
        <v>1000000</v>
      </c>
      <c r="Q36" s="36">
        <v>34728554.001030773</v>
      </c>
      <c r="R36" s="36">
        <v>45929190.081813246</v>
      </c>
      <c r="S36" s="36">
        <v>34437917.09359818</v>
      </c>
      <c r="T36" s="36">
        <v>11491272.988215065</v>
      </c>
      <c r="U36" s="37">
        <v>0.4423644042358309</v>
      </c>
      <c r="V36" s="38">
        <v>0.50353527590342617</v>
      </c>
      <c r="W36" s="36">
        <v>2260000</v>
      </c>
      <c r="X36" s="36">
        <v>1207399.0351922167</v>
      </c>
      <c r="Y36" s="36">
        <v>31261154.965838563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6">
        <v>38610.099417135818</v>
      </c>
      <c r="AG36" s="36">
        <v>14280.447729625577</v>
      </c>
      <c r="AH36" s="36">
        <v>52890.547146761397</v>
      </c>
      <c r="AI36" s="36">
        <v>16980.707236212984</v>
      </c>
      <c r="AJ36" s="36">
        <v>11886.495065349089</v>
      </c>
      <c r="AK36" s="36">
        <v>31261.154965838563</v>
      </c>
      <c r="AL36" s="36">
        <v>26166.942794974668</v>
      </c>
      <c r="AM36" s="36">
        <v>64777.042212110486</v>
      </c>
      <c r="AN36" s="38">
        <v>0.18349857695612462</v>
      </c>
      <c r="AO36" s="36">
        <v>2463.0779347771318</v>
      </c>
      <c r="AP36" s="36">
        <v>3325.155211949128</v>
      </c>
      <c r="AQ36" s="36">
        <v>68102.197424059617</v>
      </c>
      <c r="AR36" s="36">
        <v>69871.254382974381</v>
      </c>
      <c r="AS36" s="38">
        <v>0.2430285156058497</v>
      </c>
      <c r="AT36" s="38">
        <v>0.44741081639227032</v>
      </c>
      <c r="AU36" s="36">
        <v>71.306319162132013</v>
      </c>
      <c r="AV36" s="36">
        <v>26026.806494178185</v>
      </c>
      <c r="AW36" s="36">
        <v>-12583.292922957633</v>
      </c>
      <c r="AX36" s="38">
        <v>-0.18477073279447689</v>
      </c>
      <c r="AY36" s="38">
        <v>-0.32590677343278102</v>
      </c>
      <c r="AZ36" s="36">
        <v>35641.975658396092</v>
      </c>
      <c r="BA36" s="36">
        <v>13182.648531187597</v>
      </c>
      <c r="BB36" s="36">
        <v>17341.508853789677</v>
      </c>
      <c r="BC36" s="36">
        <v>60963.680387236462</v>
      </c>
      <c r="BD36" s="38">
        <v>0.24985741049142787</v>
      </c>
      <c r="BE36" s="38">
        <v>0.25463949049701512</v>
      </c>
      <c r="BF36" s="36">
        <v>14280.447729625577</v>
      </c>
      <c r="BG36" s="36">
        <v>11886.495065349089</v>
      </c>
      <c r="BH36" s="36">
        <v>12583.292922957633</v>
      </c>
    </row>
    <row r="37" spans="2:60" x14ac:dyDescent="0.2">
      <c r="B37" s="35">
        <v>2034</v>
      </c>
      <c r="C37" s="36">
        <v>9058.206088447052</v>
      </c>
      <c r="D37" s="36">
        <v>82.129970320535662</v>
      </c>
      <c r="E37" s="36">
        <v>75.795686495377439</v>
      </c>
      <c r="F37" s="36">
        <v>686572948.89045191</v>
      </c>
      <c r="G37" s="36">
        <v>142.20811797158987</v>
      </c>
      <c r="H37" s="36">
        <v>107.78761926872275</v>
      </c>
      <c r="I37" s="36">
        <v>97636246.911915734</v>
      </c>
      <c r="J37" s="36">
        <v>33890132.359119788</v>
      </c>
      <c r="K37" s="36">
        <v>29064176.59175235</v>
      </c>
      <c r="L37" s="36">
        <v>108774.52555922201</v>
      </c>
      <c r="M37" s="36">
        <v>4717181.241808217</v>
      </c>
      <c r="N37" s="36">
        <v>15636049.880998934</v>
      </c>
      <c r="O37" s="36">
        <v>18254082.478120856</v>
      </c>
      <c r="P37" s="36">
        <v>1000000</v>
      </c>
      <c r="Q37" s="36">
        <v>34890132.359119788</v>
      </c>
      <c r="R37" s="36">
        <v>46443005.119266957</v>
      </c>
      <c r="S37" s="36">
        <v>34980611.011446878</v>
      </c>
      <c r="T37" s="36">
        <v>11462394.107820082</v>
      </c>
      <c r="U37" s="37">
        <v>0.44436002979164829</v>
      </c>
      <c r="V37" s="38">
        <v>0.50217882215945653</v>
      </c>
      <c r="W37" s="36">
        <v>2260000</v>
      </c>
      <c r="X37" s="36">
        <v>1217399.0351922167</v>
      </c>
      <c r="Y37" s="36">
        <v>31412733.323927578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6">
        <v>40262.714720255644</v>
      </c>
      <c r="AG37" s="36">
        <v>14891.689006121953</v>
      </c>
      <c r="AH37" s="36">
        <v>55154.403726377597</v>
      </c>
      <c r="AI37" s="36">
        <v>16521.044317805623</v>
      </c>
      <c r="AJ37" s="36">
        <v>11564.731022463935</v>
      </c>
      <c r="AK37" s="36">
        <v>31412.733323927576</v>
      </c>
      <c r="AL37" s="36">
        <v>26456.42002858589</v>
      </c>
      <c r="AM37" s="36">
        <v>66719.134748841534</v>
      </c>
      <c r="AN37" s="38">
        <v>0.17333454736783344</v>
      </c>
      <c r="AO37" s="36">
        <v>2460.6148568423546</v>
      </c>
      <c r="AP37" s="36">
        <v>3321.8300567371789</v>
      </c>
      <c r="AQ37" s="36">
        <v>70040.964805578711</v>
      </c>
      <c r="AR37" s="36">
        <v>71675.448044183227</v>
      </c>
      <c r="AS37" s="38">
        <v>0.23049795667299464</v>
      </c>
      <c r="AT37" s="38">
        <v>0.43826350837128608</v>
      </c>
      <c r="AU37" s="36">
        <v>71.306319162132013</v>
      </c>
      <c r="AV37" s="36">
        <v>26026.806494178185</v>
      </c>
      <c r="AW37" s="36">
        <v>-14235.908226077459</v>
      </c>
      <c r="AX37" s="38">
        <v>-0.20325117259012371</v>
      </c>
      <c r="AY37" s="38">
        <v>-0.35357546864358752</v>
      </c>
      <c r="AZ37" s="36">
        <v>37184.672908292159</v>
      </c>
      <c r="BA37" s="36">
        <v>13753.235185258742</v>
      </c>
      <c r="BB37" s="36">
        <v>16966.392776662273</v>
      </c>
      <c r="BC37" s="36">
        <v>62814.383037214488</v>
      </c>
      <c r="BD37" s="38">
        <v>0.23696706162388842</v>
      </c>
      <c r="BE37" s="38">
        <v>0.24223528079257572</v>
      </c>
      <c r="BF37" s="36">
        <v>14891.689006121953</v>
      </c>
      <c r="BG37" s="36">
        <v>11564.731022463935</v>
      </c>
      <c r="BH37" s="36">
        <v>14235.908226077459</v>
      </c>
    </row>
    <row r="38" spans="2:60" x14ac:dyDescent="0.2">
      <c r="B38" s="35">
        <v>2035</v>
      </c>
      <c r="C38" s="36">
        <v>9084.2664538035351</v>
      </c>
      <c r="D38" s="36">
        <v>94.999999999999972</v>
      </c>
      <c r="E38" s="36">
        <v>75.986760678966291</v>
      </c>
      <c r="F38" s="36">
        <v>690283980.96913099</v>
      </c>
      <c r="G38" s="36">
        <v>142.46072751585967</v>
      </c>
      <c r="H38" s="36">
        <v>108.25129207899057</v>
      </c>
      <c r="I38" s="36">
        <v>98338358.121406227</v>
      </c>
      <c r="J38" s="36">
        <v>33983682.254179463</v>
      </c>
      <c r="K38" s="36">
        <v>29147570.665216904</v>
      </c>
      <c r="L38" s="36">
        <v>118930.34715434641</v>
      </c>
      <c r="M38" s="36">
        <v>4717181.241808217</v>
      </c>
      <c r="N38" s="36">
        <v>16198631.314503048</v>
      </c>
      <c r="O38" s="36">
        <v>17785050.939676419</v>
      </c>
      <c r="P38" s="36">
        <v>1000000</v>
      </c>
      <c r="Q38" s="36">
        <v>34983682.254179463</v>
      </c>
      <c r="R38" s="36">
        <v>46962213.883513182</v>
      </c>
      <c r="S38" s="36">
        <v>35531857.034455404</v>
      </c>
      <c r="T38" s="36">
        <v>11430356.849057775</v>
      </c>
      <c r="U38" s="37">
        <v>0.44636465815447468</v>
      </c>
      <c r="V38" s="38">
        <v>0.50020749277457299</v>
      </c>
      <c r="W38" s="36">
        <v>2260000</v>
      </c>
      <c r="X38" s="36">
        <v>1227399.0351922167</v>
      </c>
      <c r="Y38" s="36">
        <v>31496283.218987249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6">
        <v>41778.360818248249</v>
      </c>
      <c r="AG38" s="36">
        <v>15452.270439626067</v>
      </c>
      <c r="AH38" s="36">
        <v>57230.631257874316</v>
      </c>
      <c r="AI38" s="36">
        <v>16044.012779361183</v>
      </c>
      <c r="AJ38" s="36">
        <v>11230.808945552828</v>
      </c>
      <c r="AK38" s="36">
        <v>31496.28321898725</v>
      </c>
      <c r="AL38" s="36">
        <v>26683.079385178895</v>
      </c>
      <c r="AM38" s="36">
        <v>68461.440203427148</v>
      </c>
      <c r="AN38" s="38">
        <v>0.16404575936733828</v>
      </c>
      <c r="AO38" s="36">
        <v>2456.3412123799853</v>
      </c>
      <c r="AP38" s="36">
        <v>3316.0606367129803</v>
      </c>
      <c r="AQ38" s="36">
        <v>71777.500840140128</v>
      </c>
      <c r="AR38" s="36">
        <v>73274.644037235499</v>
      </c>
      <c r="AS38" s="38">
        <v>0.21895722579297963</v>
      </c>
      <c r="AT38" s="38">
        <v>0.42983877482887517</v>
      </c>
      <c r="AU38" s="36">
        <v>71.306319162132013</v>
      </c>
      <c r="AV38" s="36">
        <v>26026.806494178185</v>
      </c>
      <c r="AW38" s="36">
        <v>-15751.554324070064</v>
      </c>
      <c r="AX38" s="38">
        <v>-0.21944974594687092</v>
      </c>
      <c r="AY38" s="38">
        <v>-0.37702662372502632</v>
      </c>
      <c r="AZ38" s="36">
        <v>38808.844753597506</v>
      </c>
      <c r="BA38" s="36">
        <v>14353.956278727845</v>
      </c>
      <c r="BB38" s="36">
        <v>16510.208294724864</v>
      </c>
      <c r="BC38" s="36">
        <v>64719.946838632757</v>
      </c>
      <c r="BD38" s="38">
        <v>0.22509250575577325</v>
      </c>
      <c r="BE38" s="38">
        <v>0.23001926929018768</v>
      </c>
      <c r="BF38" s="36">
        <v>15452.270439626067</v>
      </c>
      <c r="BG38" s="36">
        <v>11230.808945552828</v>
      </c>
      <c r="BH38" s="36">
        <v>15751.554324070064</v>
      </c>
    </row>
    <row r="39" spans="2:60" x14ac:dyDescent="0.2">
      <c r="B39" s="35">
        <v>2036</v>
      </c>
      <c r="C39" s="36">
        <v>9088.576515015573</v>
      </c>
      <c r="D39" s="36">
        <v>101.81847894094781</v>
      </c>
      <c r="E39" s="36">
        <v>76.206326116846711</v>
      </c>
      <c r="F39" s="36">
        <v>692607025.84119093</v>
      </c>
      <c r="G39" s="36">
        <v>142.76202071472071</v>
      </c>
      <c r="H39" s="36">
        <v>108.79369107686033</v>
      </c>
      <c r="I39" s="36">
        <v>98877978.570301205</v>
      </c>
      <c r="J39" s="36">
        <v>33975785.117382586</v>
      </c>
      <c r="K39" s="36">
        <v>29133272.714897577</v>
      </c>
      <c r="L39" s="36">
        <v>125331.16067679282</v>
      </c>
      <c r="M39" s="36">
        <v>4717181.241808217</v>
      </c>
      <c r="N39" s="36">
        <v>16743981.397652609</v>
      </c>
      <c r="O39" s="36">
        <v>17231803.719729971</v>
      </c>
      <c r="P39" s="36">
        <v>1000000</v>
      </c>
      <c r="Q39" s="36">
        <v>34975785.117382586</v>
      </c>
      <c r="R39" s="36">
        <v>47486986.916724361</v>
      </c>
      <c r="S39" s="36">
        <v>36091789.931966588</v>
      </c>
      <c r="T39" s="36">
        <v>11395196.984757772</v>
      </c>
      <c r="U39" s="37">
        <v>0.44837832993840931</v>
      </c>
      <c r="V39" s="38">
        <v>0.49738069339441132</v>
      </c>
      <c r="W39" s="36">
        <v>2260000</v>
      </c>
      <c r="X39" s="36">
        <v>1237399.0351922167</v>
      </c>
      <c r="Y39" s="36">
        <v>31478386.082190365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6">
        <v>43247.418450467441</v>
      </c>
      <c r="AG39" s="36">
        <v>15995.620522775631</v>
      </c>
      <c r="AH39" s="36">
        <v>59243.03897324307</v>
      </c>
      <c r="AI39" s="36">
        <v>15482.765559414735</v>
      </c>
      <c r="AJ39" s="36">
        <v>10837.935891590314</v>
      </c>
      <c r="AK39" s="36">
        <v>31478.386082190365</v>
      </c>
      <c r="AL39" s="36">
        <v>26833.556414365943</v>
      </c>
      <c r="AM39" s="36">
        <v>70080.974864833377</v>
      </c>
      <c r="AN39" s="38">
        <v>0.15464876041598544</v>
      </c>
      <c r="AO39" s="36">
        <v>2447.9217591946735</v>
      </c>
      <c r="AP39" s="36">
        <v>3304.6943749128095</v>
      </c>
      <c r="AQ39" s="36">
        <v>73385.669239746188</v>
      </c>
      <c r="AR39" s="36">
        <v>74725.804532657814</v>
      </c>
      <c r="AS39" s="38">
        <v>0.20719436419915988</v>
      </c>
      <c r="AT39" s="38">
        <v>0.4212518858653867</v>
      </c>
      <c r="AU39" s="36">
        <v>71.306319162132013</v>
      </c>
      <c r="AV39" s="36">
        <v>26026.806494178185</v>
      </c>
      <c r="AW39" s="36">
        <v>-17220.611956289256</v>
      </c>
      <c r="AX39" s="38">
        <v>-0.2346590572068048</v>
      </c>
      <c r="AY39" s="38">
        <v>-0.39818820575412001</v>
      </c>
      <c r="AZ39" s="36">
        <v>40298.224159971207</v>
      </c>
      <c r="BA39" s="36">
        <v>14904.822634509899</v>
      </c>
      <c r="BB39" s="36">
        <v>16035.194162681244</v>
      </c>
      <c r="BC39" s="36">
        <v>66427.682708357985</v>
      </c>
      <c r="BD39" s="38">
        <v>0.2130192426541975</v>
      </c>
      <c r="BE39" s="38">
        <v>0.21850579723263561</v>
      </c>
      <c r="BF39" s="36">
        <v>15995.620522775631</v>
      </c>
      <c r="BG39" s="36">
        <v>10837.935891590314</v>
      </c>
      <c r="BH39" s="36">
        <v>17220.611956289256</v>
      </c>
    </row>
    <row r="40" spans="2:60" x14ac:dyDescent="0.2">
      <c r="B40" s="35">
        <v>2037</v>
      </c>
      <c r="C40" s="36">
        <v>9089.6041933837987</v>
      </c>
      <c r="D40" s="36">
        <v>109.12634372471828</v>
      </c>
      <c r="E40" s="36">
        <v>76.395299947147151</v>
      </c>
      <c r="F40" s="36">
        <v>694403038.75440192</v>
      </c>
      <c r="G40" s="36">
        <v>143.0649158713621</v>
      </c>
      <c r="H40" s="36">
        <v>109.29487159906081</v>
      </c>
      <c r="I40" s="36">
        <v>99344712.320216715</v>
      </c>
      <c r="J40" s="36">
        <v>33921711.414468363</v>
      </c>
      <c r="K40" s="36">
        <v>29073052.289411038</v>
      </c>
      <c r="L40" s="36">
        <v>131477.88324910408</v>
      </c>
      <c r="M40" s="36">
        <v>4717181.241808217</v>
      </c>
      <c r="N40" s="36">
        <v>17254361.320586339</v>
      </c>
      <c r="O40" s="36">
        <v>16667350.093882022</v>
      </c>
      <c r="P40" s="36">
        <v>1000000</v>
      </c>
      <c r="Q40" s="36">
        <v>34921711.414468363</v>
      </c>
      <c r="R40" s="36">
        <v>48017493.613952436</v>
      </c>
      <c r="S40" s="36">
        <v>36660546.597101614</v>
      </c>
      <c r="T40" s="36">
        <v>11356947.016850824</v>
      </c>
      <c r="U40" s="37">
        <v>0.45040108594077233</v>
      </c>
      <c r="V40" s="38">
        <v>0.49415336817688377</v>
      </c>
      <c r="W40" s="36">
        <v>2260000</v>
      </c>
      <c r="X40" s="36">
        <v>1247399.0351922165</v>
      </c>
      <c r="Y40" s="36">
        <v>31414312.379276149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6">
        <v>44621.927130991979</v>
      </c>
      <c r="AG40" s="36">
        <v>16504.000445709364</v>
      </c>
      <c r="AH40" s="36">
        <v>61125.927576701346</v>
      </c>
      <c r="AI40" s="36">
        <v>14910.311933566783</v>
      </c>
      <c r="AJ40" s="36">
        <v>10437.218353496748</v>
      </c>
      <c r="AK40" s="36">
        <v>31414.312379276147</v>
      </c>
      <c r="AL40" s="36">
        <v>26941.218799206112</v>
      </c>
      <c r="AM40" s="36">
        <v>71563.145930198094</v>
      </c>
      <c r="AN40" s="38">
        <v>0.14584627628971336</v>
      </c>
      <c r="AO40" s="36">
        <v>2435.4432417111593</v>
      </c>
      <c r="AP40" s="36">
        <v>3287.8483763100653</v>
      </c>
      <c r="AQ40" s="36">
        <v>74850.994306508161</v>
      </c>
      <c r="AR40" s="36">
        <v>76036.239510268118</v>
      </c>
      <c r="AS40" s="38">
        <v>0.19609480991696412</v>
      </c>
      <c r="AT40" s="38">
        <v>0.41314921123938386</v>
      </c>
      <c r="AU40" s="36">
        <v>71.306319162132013</v>
      </c>
      <c r="AV40" s="36">
        <v>26026.806494178185</v>
      </c>
      <c r="AW40" s="36">
        <v>-18595.120636813794</v>
      </c>
      <c r="AX40" s="38">
        <v>-0.24842850531374946</v>
      </c>
      <c r="AY40" s="38">
        <v>-0.41672607689546937</v>
      </c>
      <c r="AZ40" s="36">
        <v>41735.756141934857</v>
      </c>
      <c r="BA40" s="36">
        <v>15436.512545647138</v>
      </c>
      <c r="BB40" s="36">
        <v>15475.33819978726</v>
      </c>
      <c r="BC40" s="36">
        <v>68005.005427433076</v>
      </c>
      <c r="BD40" s="38">
        <v>0.20164465212853414</v>
      </c>
      <c r="BE40" s="38">
        <v>0.20674859890861472</v>
      </c>
      <c r="BF40" s="36">
        <v>16504.000445709364</v>
      </c>
      <c r="BG40" s="36">
        <v>10437.218353496748</v>
      </c>
      <c r="BH40" s="36">
        <v>18595.120636813794</v>
      </c>
    </row>
    <row r="41" spans="2:60" x14ac:dyDescent="0.2">
      <c r="B41" s="35">
        <v>2038</v>
      </c>
      <c r="C41" s="36">
        <v>9091.7465091789782</v>
      </c>
      <c r="D41" s="36">
        <v>116.95871926776699</v>
      </c>
      <c r="E41" s="36">
        <v>76.675541832300553</v>
      </c>
      <c r="F41" s="36">
        <v>697114589.79322529</v>
      </c>
      <c r="G41" s="36">
        <v>143.33959384717747</v>
      </c>
      <c r="H41" s="36">
        <v>109.90641024254226</v>
      </c>
      <c r="I41" s="36">
        <v>99924122.165902629</v>
      </c>
      <c r="J41" s="36">
        <v>33938004.363362566</v>
      </c>
      <c r="K41" s="36">
        <v>29081003.046220999</v>
      </c>
      <c r="L41" s="36">
        <v>139820.07533335133</v>
      </c>
      <c r="M41" s="36">
        <v>4717181.241808217</v>
      </c>
      <c r="N41" s="36">
        <v>17700481.066339307</v>
      </c>
      <c r="O41" s="36">
        <v>16237523.297023259</v>
      </c>
      <c r="P41" s="36">
        <v>1000000</v>
      </c>
      <c r="Q41" s="36">
        <v>34938004.363362566</v>
      </c>
      <c r="R41" s="36">
        <v>48553954.271798991</v>
      </c>
      <c r="S41" s="36">
        <v>37238266.080227792</v>
      </c>
      <c r="T41" s="36">
        <v>11315688.1915712</v>
      </c>
      <c r="U41" s="37">
        <v>0.45243296714293196</v>
      </c>
      <c r="V41" s="38">
        <v>0.49146787300941075</v>
      </c>
      <c r="W41" s="36">
        <v>2260000</v>
      </c>
      <c r="X41" s="36">
        <v>1257399.0351922165</v>
      </c>
      <c r="Y41" s="36">
        <v>31420605.328170352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6">
        <v>45822.695332472213</v>
      </c>
      <c r="AG41" s="36">
        <v>16948.120191462327</v>
      </c>
      <c r="AH41" s="36">
        <v>62770.815523934536</v>
      </c>
      <c r="AI41" s="36">
        <v>14472.485136708023</v>
      </c>
      <c r="AJ41" s="36">
        <v>10130.739595695615</v>
      </c>
      <c r="AK41" s="36">
        <v>31420.60532817035</v>
      </c>
      <c r="AL41" s="36">
        <v>27078.85978715794</v>
      </c>
      <c r="AM41" s="36">
        <v>72901.555119630153</v>
      </c>
      <c r="AN41" s="38">
        <v>0.13896465691398835</v>
      </c>
      <c r="AO41" s="36">
        <v>2418.5896946691146</v>
      </c>
      <c r="AP41" s="36">
        <v>3265.0960878033047</v>
      </c>
      <c r="AQ41" s="36">
        <v>76166.651207433461</v>
      </c>
      <c r="AR41" s="36">
        <v>77243.300660642562</v>
      </c>
      <c r="AS41" s="38">
        <v>0.18736233450575634</v>
      </c>
      <c r="AT41" s="38">
        <v>0.40677450418920214</v>
      </c>
      <c r="AU41" s="36">
        <v>71.306319162132013</v>
      </c>
      <c r="AV41" s="36">
        <v>26026.806494178185</v>
      </c>
      <c r="AW41" s="36">
        <v>-19795.888838294028</v>
      </c>
      <c r="AX41" s="38">
        <v>-0.25990231321029977</v>
      </c>
      <c r="AY41" s="38">
        <v>-0.43201057237385354</v>
      </c>
      <c r="AZ41" s="36">
        <v>43075.953917450621</v>
      </c>
      <c r="BA41" s="36">
        <v>15932.202133851601</v>
      </c>
      <c r="BB41" s="36">
        <v>14903.988720605106</v>
      </c>
      <c r="BC41" s="36">
        <v>69440.948155725797</v>
      </c>
      <c r="BD41" s="38">
        <v>0.19272435329074594</v>
      </c>
      <c r="BE41" s="38">
        <v>0.19567604042371967</v>
      </c>
      <c r="BF41" s="36">
        <v>16948.120191462327</v>
      </c>
      <c r="BG41" s="36">
        <v>10130.739595695615</v>
      </c>
      <c r="BH41" s="36">
        <v>19795.888838294028</v>
      </c>
    </row>
    <row r="42" spans="2:60" x14ac:dyDescent="0.2">
      <c r="B42" s="35">
        <v>2039</v>
      </c>
      <c r="C42" s="36">
        <v>9083.6482455721343</v>
      </c>
      <c r="D42" s="36">
        <v>125.35325152342489</v>
      </c>
      <c r="E42" s="36">
        <v>76.86247777252575</v>
      </c>
      <c r="F42" s="36">
        <v>698191711.36873055</v>
      </c>
      <c r="G42" s="36">
        <v>143.62613935600888</v>
      </c>
      <c r="H42" s="36">
        <v>110.39460943804917</v>
      </c>
      <c r="I42" s="36">
        <v>100278580.03425564</v>
      </c>
      <c r="J42" s="36">
        <v>33813071.146537438</v>
      </c>
      <c r="K42" s="36">
        <v>28949051.680567231</v>
      </c>
      <c r="L42" s="36">
        <v>146838.22416198871</v>
      </c>
      <c r="M42" s="36">
        <v>4717181.241808217</v>
      </c>
      <c r="N42" s="36">
        <v>18131473.674923658</v>
      </c>
      <c r="O42" s="36">
        <v>15681597.471613774</v>
      </c>
      <c r="P42" s="36">
        <v>1000000</v>
      </c>
      <c r="Q42" s="36">
        <v>34813071.146537438</v>
      </c>
      <c r="R42" s="36">
        <v>49096584.998764679</v>
      </c>
      <c r="S42" s="36">
        <v>37825089.62295384</v>
      </c>
      <c r="T42" s="36">
        <v>11271495.375810837</v>
      </c>
      <c r="U42" s="37">
        <v>0.45447401471113397</v>
      </c>
      <c r="V42" s="38">
        <v>0.48760221795367814</v>
      </c>
      <c r="W42" s="36">
        <v>2260000</v>
      </c>
      <c r="X42" s="36">
        <v>1267399.0351922165</v>
      </c>
      <c r="Y42" s="36">
        <v>31285672.111345217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6">
        <v>46982.564237163242</v>
      </c>
      <c r="AG42" s="36">
        <v>17377.112800046678</v>
      </c>
      <c r="AH42" s="36">
        <v>64359.67703720992</v>
      </c>
      <c r="AI42" s="36">
        <v>13908.559311298537</v>
      </c>
      <c r="AJ42" s="36">
        <v>9735.9915179089749</v>
      </c>
      <c r="AK42" s="36">
        <v>31285.672111345215</v>
      </c>
      <c r="AL42" s="36">
        <v>27113.104317955651</v>
      </c>
      <c r="AM42" s="36">
        <v>74095.6685551189</v>
      </c>
      <c r="AN42" s="38">
        <v>0.13139757974741106</v>
      </c>
      <c r="AO42" s="36">
        <v>2397.5618142436224</v>
      </c>
      <c r="AP42" s="36">
        <v>3236.7084492288905</v>
      </c>
      <c r="AQ42" s="36">
        <v>77332.377004347785</v>
      </c>
      <c r="AR42" s="36">
        <v>78268.23634850845</v>
      </c>
      <c r="AS42" s="38">
        <v>0.17770375263558102</v>
      </c>
      <c r="AT42" s="38">
        <v>0.39972373942397416</v>
      </c>
      <c r="AU42" s="36">
        <v>71.306319162132013</v>
      </c>
      <c r="AV42" s="36">
        <v>26026.806494178185</v>
      </c>
      <c r="AW42" s="36">
        <v>-20955.757742985057</v>
      </c>
      <c r="AX42" s="38">
        <v>-0.27098297704992153</v>
      </c>
      <c r="AY42" s="38">
        <v>-0.44603265239424794</v>
      </c>
      <c r="AZ42" s="36">
        <v>44237.342222940184</v>
      </c>
      <c r="BA42" s="36">
        <v>16361.756712594317</v>
      </c>
      <c r="BB42" s="36">
        <v>14467.080977805177</v>
      </c>
      <c r="BC42" s="36">
        <v>70726.055619998122</v>
      </c>
      <c r="BD42" s="38">
        <v>0.18285568014412082</v>
      </c>
      <c r="BE42" s="38">
        <v>0.18707663643898864</v>
      </c>
      <c r="BF42" s="36">
        <v>17377.112800046678</v>
      </c>
      <c r="BG42" s="36">
        <v>9735.9915179089749</v>
      </c>
      <c r="BH42" s="36">
        <v>20955.757742985057</v>
      </c>
    </row>
    <row r="43" spans="2:60" x14ac:dyDescent="0.2">
      <c r="B43" s="35">
        <v>2040</v>
      </c>
      <c r="C43" s="36">
        <v>9081.701106398672</v>
      </c>
      <c r="D43" s="36">
        <v>134.35028842544395</v>
      </c>
      <c r="E43" s="36">
        <v>77.084211333287527</v>
      </c>
      <c r="F43" s="36">
        <v>700055767.35138643</v>
      </c>
      <c r="G43" s="36">
        <v>143.90517574536614</v>
      </c>
      <c r="H43" s="36">
        <v>110.92816979109686</v>
      </c>
      <c r="I43" s="36">
        <v>100741648.23225842</v>
      </c>
      <c r="J43" s="36">
        <v>33747510.721764386</v>
      </c>
      <c r="K43" s="36">
        <v>28875747.193804294</v>
      </c>
      <c r="L43" s="36">
        <v>154582.28615187903</v>
      </c>
      <c r="M43" s="36">
        <v>4717181.241808217</v>
      </c>
      <c r="N43" s="36">
        <v>18524877.28452599</v>
      </c>
      <c r="O43" s="36">
        <v>15222633.437238395</v>
      </c>
      <c r="P43" s="36">
        <v>1000000</v>
      </c>
      <c r="Q43" s="36">
        <v>34747510.721764386</v>
      </c>
      <c r="R43" s="36">
        <v>49645609.389039353</v>
      </c>
      <c r="S43" s="36">
        <v>38421160.692660749</v>
      </c>
      <c r="T43" s="36">
        <v>11224448.696378605</v>
      </c>
      <c r="U43" s="37">
        <v>0.45652426999733681</v>
      </c>
      <c r="V43" s="38">
        <v>0.4842539319745231</v>
      </c>
      <c r="W43" s="36">
        <v>2260000</v>
      </c>
      <c r="X43" s="36">
        <v>1277399.0351922165</v>
      </c>
      <c r="Y43" s="36">
        <v>31210111.686572172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48040.803626088069</v>
      </c>
      <c r="AG43" s="36">
        <v>17768.516409649012</v>
      </c>
      <c r="AH43" s="36">
        <v>65809.320035737081</v>
      </c>
      <c r="AI43" s="36">
        <v>13441.595276923159</v>
      </c>
      <c r="AJ43" s="36">
        <v>9409.1166938462102</v>
      </c>
      <c r="AK43" s="36">
        <v>31210.111686572171</v>
      </c>
      <c r="AL43" s="36">
        <v>27177.633103495224</v>
      </c>
      <c r="AM43" s="36">
        <v>75218.436729583293</v>
      </c>
      <c r="AN43" s="38">
        <v>0.12509056426781096</v>
      </c>
      <c r="AO43" s="36">
        <v>2372.7875047664229</v>
      </c>
      <c r="AP43" s="36">
        <v>3203.2631314346713</v>
      </c>
      <c r="AQ43" s="36">
        <v>78421.699861017958</v>
      </c>
      <c r="AR43" s="36">
        <v>79250.915312660247</v>
      </c>
      <c r="AS43" s="38">
        <v>0.16960807611992185</v>
      </c>
      <c r="AT43" s="38">
        <v>0.39381389556754293</v>
      </c>
      <c r="AU43" s="36">
        <v>71.306319162132013</v>
      </c>
      <c r="AV43" s="36">
        <v>26026.806494178185</v>
      </c>
      <c r="AW43" s="36">
        <v>-22013.997131909884</v>
      </c>
      <c r="AX43" s="38">
        <v>-0.28071308287022551</v>
      </c>
      <c r="AY43" s="38">
        <v>-0.45823540553670938</v>
      </c>
      <c r="AZ43" s="36">
        <v>45357.920756478794</v>
      </c>
      <c r="BA43" s="36">
        <v>16776.217266094896</v>
      </c>
      <c r="BB43" s="36">
        <v>13904.006663462143</v>
      </c>
      <c r="BC43" s="36">
        <v>71866.942686997194</v>
      </c>
      <c r="BD43" s="38">
        <v>0.17458345725294805</v>
      </c>
      <c r="BE43" s="38">
        <v>0.17729795054306874</v>
      </c>
      <c r="BF43" s="36">
        <v>17768.516409649012</v>
      </c>
      <c r="BG43" s="36">
        <v>9409.1166938462102</v>
      </c>
      <c r="BH43" s="36">
        <v>22013.997131909884</v>
      </c>
    </row>
    <row r="44" spans="2:60" x14ac:dyDescent="0.2">
      <c r="B44" s="35">
        <v>2041</v>
      </c>
      <c r="C44" s="36">
        <v>9064.5567332178343</v>
      </c>
      <c r="D44" s="36">
        <v>143.99307381848774</v>
      </c>
      <c r="E44" s="36">
        <v>77.211679775602732</v>
      </c>
      <c r="F44" s="36">
        <v>699889651.79299903</v>
      </c>
      <c r="G44" s="36">
        <v>144.20142307630977</v>
      </c>
      <c r="H44" s="36">
        <v>111.3403410175424</v>
      </c>
      <c r="I44" s="36">
        <v>100925083.78493339</v>
      </c>
      <c r="J44" s="36">
        <v>33518847.056937128</v>
      </c>
      <c r="K44" s="36">
        <v>28641193.211806931</v>
      </c>
      <c r="L44" s="36">
        <v>160472.60332197917</v>
      </c>
      <c r="M44" s="36">
        <v>4717181.241808217</v>
      </c>
      <c r="N44" s="36">
        <v>18874577.825931802</v>
      </c>
      <c r="O44" s="36">
        <v>14644269.231005318</v>
      </c>
      <c r="P44" s="36">
        <v>1000000</v>
      </c>
      <c r="Q44" s="36">
        <v>34518847.056937128</v>
      </c>
      <c r="R44" s="36">
        <v>50201253.135761768</v>
      </c>
      <c r="S44" s="36">
        <v>39026625.017576918</v>
      </c>
      <c r="T44" s="36">
        <v>11174628.118184851</v>
      </c>
      <c r="U44" s="37">
        <v>0.45858377454004817</v>
      </c>
      <c r="V44" s="38">
        <v>0.47942947866439056</v>
      </c>
      <c r="W44" s="36">
        <v>2260000</v>
      </c>
      <c r="X44" s="36">
        <v>1287399.0351922165</v>
      </c>
      <c r="Y44" s="36">
        <v>30971448.021744911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6">
        <v>48980.882867666733</v>
      </c>
      <c r="AG44" s="36">
        <v>18116.216951054823</v>
      </c>
      <c r="AH44" s="36">
        <v>67097.099818721559</v>
      </c>
      <c r="AI44" s="36">
        <v>12855.231070690083</v>
      </c>
      <c r="AJ44" s="36">
        <v>8998.6617494830571</v>
      </c>
      <c r="AK44" s="36">
        <v>30971.448021744905</v>
      </c>
      <c r="AL44" s="36">
        <v>27114.87870053788</v>
      </c>
      <c r="AM44" s="36">
        <v>76095.761568204616</v>
      </c>
      <c r="AN44" s="38">
        <v>0.11825444103634548</v>
      </c>
      <c r="AO44" s="36">
        <v>2344.56709990134</v>
      </c>
      <c r="AP44" s="36">
        <v>3165.1655848668092</v>
      </c>
      <c r="AQ44" s="36">
        <v>79260.927153071432</v>
      </c>
      <c r="AR44" s="36">
        <v>79952.330889411634</v>
      </c>
      <c r="AS44" s="38">
        <v>0.16078619507004949</v>
      </c>
      <c r="AT44" s="38">
        <v>0.38737392240113616</v>
      </c>
      <c r="AU44" s="36">
        <v>71.306319162132013</v>
      </c>
      <c r="AV44" s="36">
        <v>26026.806494178185</v>
      </c>
      <c r="AW44" s="36">
        <v>-22954.076373488548</v>
      </c>
      <c r="AX44" s="38">
        <v>-0.2896014114137076</v>
      </c>
      <c r="AY44" s="38">
        <v>-0.46863337346336392</v>
      </c>
      <c r="AZ44" s="36">
        <v>46378.766810757479</v>
      </c>
      <c r="BA44" s="36">
        <v>17153.790464252768</v>
      </c>
      <c r="BB44" s="36">
        <v>13437.740731822569</v>
      </c>
      <c r="BC44" s="36">
        <v>72938.975787286035</v>
      </c>
      <c r="BD44" s="38">
        <v>0.16553678480487571</v>
      </c>
      <c r="BE44" s="38">
        <v>0.16953802099578197</v>
      </c>
      <c r="BF44" s="36">
        <v>18116.216951054823</v>
      </c>
      <c r="BG44" s="36">
        <v>8998.6617494830571</v>
      </c>
      <c r="BH44" s="36">
        <v>22954.076373488548</v>
      </c>
    </row>
    <row r="45" spans="2:60" x14ac:dyDescent="0.2">
      <c r="B45" s="35">
        <v>2042</v>
      </c>
      <c r="C45" s="36">
        <v>9077.6622510622892</v>
      </c>
      <c r="D45" s="36">
        <v>154.32795530768465</v>
      </c>
      <c r="E45" s="36">
        <v>77.602705243881388</v>
      </c>
      <c r="F45" s="36">
        <v>704451147.97269559</v>
      </c>
      <c r="G45" s="36">
        <v>144.42444373590763</v>
      </c>
      <c r="H45" s="36">
        <v>112.07727537249171</v>
      </c>
      <c r="I45" s="36">
        <v>101739965.18507813</v>
      </c>
      <c r="J45" s="36">
        <v>33678693.770948634</v>
      </c>
      <c r="K45" s="36">
        <v>28788710.040810443</v>
      </c>
      <c r="L45" s="36">
        <v>172802.48832997365</v>
      </c>
      <c r="M45" s="36">
        <v>4717181.241808217</v>
      </c>
      <c r="N45" s="36">
        <v>19077669.392905418</v>
      </c>
      <c r="O45" s="36">
        <v>14601024.378043219</v>
      </c>
      <c r="P45" s="36">
        <v>1000000</v>
      </c>
      <c r="Q45" s="36">
        <v>34678693.770948634</v>
      </c>
      <c r="R45" s="36">
        <v>50763764.51567141</v>
      </c>
      <c r="S45" s="36">
        <v>39641630.622405969</v>
      </c>
      <c r="T45" s="36">
        <v>11122133.893265439</v>
      </c>
      <c r="U45" s="37">
        <v>0.46065257006516791</v>
      </c>
      <c r="V45" s="38">
        <v>0.47781262461732116</v>
      </c>
      <c r="W45" s="36">
        <v>2260000</v>
      </c>
      <c r="X45" s="36">
        <v>1297399.0351922165</v>
      </c>
      <c r="Y45" s="36">
        <v>31121294.73575642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49524.574882076879</v>
      </c>
      <c r="AG45" s="36">
        <v>18317.308518028436</v>
      </c>
      <c r="AH45" s="36">
        <v>67841.883400105318</v>
      </c>
      <c r="AI45" s="36">
        <v>12803.986217727983</v>
      </c>
      <c r="AJ45" s="36">
        <v>8962.7903524095873</v>
      </c>
      <c r="AK45" s="36">
        <v>31121.294735756419</v>
      </c>
      <c r="AL45" s="36">
        <v>27280.098870438022</v>
      </c>
      <c r="AM45" s="36">
        <v>76804.673752514907</v>
      </c>
      <c r="AN45" s="38">
        <v>0.11669589771698116</v>
      </c>
      <c r="AO45" s="36">
        <v>2312.9735742766111</v>
      </c>
      <c r="AP45" s="36">
        <v>3122.5143252734251</v>
      </c>
      <c r="AQ45" s="36">
        <v>79927.188077788334</v>
      </c>
      <c r="AR45" s="36">
        <v>80645.86961783329</v>
      </c>
      <c r="AS45" s="38">
        <v>0.15876803459871958</v>
      </c>
      <c r="AT45" s="38">
        <v>0.38590066525706535</v>
      </c>
      <c r="AU45" s="36">
        <v>71.306319162132013</v>
      </c>
      <c r="AV45" s="36">
        <v>26026.806494178185</v>
      </c>
      <c r="AW45" s="36">
        <v>-23497.768387898694</v>
      </c>
      <c r="AX45" s="38">
        <v>-0.29398967926945868</v>
      </c>
      <c r="AY45" s="38">
        <v>-0.47446683679464802</v>
      </c>
      <c r="AZ45" s="36">
        <v>47294.157987424755</v>
      </c>
      <c r="BA45" s="36">
        <v>17492.359803568059</v>
      </c>
      <c r="BB45" s="36">
        <v>12852.036684825092</v>
      </c>
      <c r="BC45" s="36">
        <v>73782.943470370374</v>
      </c>
      <c r="BD45" s="38">
        <v>0.16347405351606253</v>
      </c>
      <c r="BE45" s="38">
        <v>0.16079680761841611</v>
      </c>
      <c r="BF45" s="36">
        <v>18317.308518028436</v>
      </c>
      <c r="BG45" s="36">
        <v>8962.7903524095873</v>
      </c>
      <c r="BH45" s="36">
        <v>23497.768387898694</v>
      </c>
    </row>
    <row r="46" spans="2:60" x14ac:dyDescent="0.2">
      <c r="B46" s="35">
        <v>2043</v>
      </c>
      <c r="C46" s="36">
        <v>9076.0862784238998</v>
      </c>
      <c r="D46" s="36">
        <v>165.40460702626348</v>
      </c>
      <c r="E46" s="36">
        <v>77.773751481772166</v>
      </c>
      <c r="F46" s="36">
        <v>705881278.64526284</v>
      </c>
      <c r="G46" s="36">
        <v>144.71268013149307</v>
      </c>
      <c r="H46" s="36">
        <v>112.54848020807931</v>
      </c>
      <c r="I46" s="36">
        <v>102149971.68740125</v>
      </c>
      <c r="J46" s="36">
        <v>33580391.528050974</v>
      </c>
      <c r="K46" s="36">
        <v>28683501.435848959</v>
      </c>
      <c r="L46" s="36">
        <v>179708.85039380283</v>
      </c>
      <c r="M46" s="36">
        <v>4717181.241808217</v>
      </c>
      <c r="N46" s="36">
        <v>19297644.143757753</v>
      </c>
      <c r="O46" s="36">
        <v>14282747.384293221</v>
      </c>
      <c r="P46" s="36">
        <v>1000000</v>
      </c>
      <c r="Q46" s="36">
        <v>34580391.528050974</v>
      </c>
      <c r="R46" s="36">
        <v>51333397.348186299</v>
      </c>
      <c r="S46" s="36">
        <v>40266327.864515997</v>
      </c>
      <c r="T46" s="36">
        <v>11067069.483670302</v>
      </c>
      <c r="U46" s="37">
        <v>0.4627306984868319</v>
      </c>
      <c r="V46" s="38">
        <v>0.47407248928935447</v>
      </c>
      <c r="W46" s="36">
        <v>2260000</v>
      </c>
      <c r="X46" s="36">
        <v>1307399.0351922165</v>
      </c>
      <c r="Y46" s="36">
        <v>31012992.492858756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50113.914023270234</v>
      </c>
      <c r="AG46" s="36">
        <v>18535.283268880772</v>
      </c>
      <c r="AH46" s="36">
        <v>68649.197292151002</v>
      </c>
      <c r="AI46" s="36">
        <v>12477.709223977985</v>
      </c>
      <c r="AJ46" s="36">
        <v>8734.3964567845887</v>
      </c>
      <c r="AK46" s="36">
        <v>31012.992492858757</v>
      </c>
      <c r="AL46" s="36">
        <v>27269.679725665359</v>
      </c>
      <c r="AM46" s="36">
        <v>77383.593748935586</v>
      </c>
      <c r="AN46" s="38">
        <v>0.11287142446656828</v>
      </c>
      <c r="AO46" s="36">
        <v>2278.3252204667765</v>
      </c>
      <c r="AP46" s="36">
        <v>3075.7390476301484</v>
      </c>
      <c r="AQ46" s="36">
        <v>80459.332796565737</v>
      </c>
      <c r="AR46" s="36">
        <v>81126.906516128991</v>
      </c>
      <c r="AS46" s="38">
        <v>0.1538048196315395</v>
      </c>
      <c r="AT46" s="38">
        <v>0.38227751833102386</v>
      </c>
      <c r="AU46" s="36">
        <v>71.306319162132013</v>
      </c>
      <c r="AV46" s="36">
        <v>26026.806494178185</v>
      </c>
      <c r="AW46" s="36">
        <v>-24087.107529092049</v>
      </c>
      <c r="AX46" s="38">
        <v>-0.29936996358140522</v>
      </c>
      <c r="AY46" s="38">
        <v>-0.48064710167933156</v>
      </c>
      <c r="AZ46" s="36">
        <v>47821.069849209809</v>
      </c>
      <c r="BA46" s="36">
        <v>17687.245012721436</v>
      </c>
      <c r="BB46" s="36">
        <v>12801.646875984918</v>
      </c>
      <c r="BC46" s="36">
        <v>74469.467675120686</v>
      </c>
      <c r="BD46" s="38">
        <v>0.15836043408066203</v>
      </c>
      <c r="BE46" s="38">
        <v>0.15910704738694195</v>
      </c>
      <c r="BF46" s="36">
        <v>18535.283268880772</v>
      </c>
      <c r="BG46" s="36">
        <v>8734.3964567845887</v>
      </c>
      <c r="BH46" s="36">
        <v>24087.107529092049</v>
      </c>
    </row>
    <row r="47" spans="2:60" x14ac:dyDescent="0.2">
      <c r="B47" s="35">
        <v>2044</v>
      </c>
      <c r="C47" s="36">
        <v>9072.1920295084383</v>
      </c>
      <c r="D47" s="36">
        <v>177.27626839199326</v>
      </c>
      <c r="E47" s="36">
        <v>77.965052982031949</v>
      </c>
      <c r="F47" s="36">
        <v>707313932.24379325</v>
      </c>
      <c r="G47" s="36">
        <v>144.96894531632256</v>
      </c>
      <c r="H47" s="36">
        <v>113.02511502336381</v>
      </c>
      <c r="I47" s="36">
        <v>102538554.76492354</v>
      </c>
      <c r="J47" s="36">
        <v>33471471.538731501</v>
      </c>
      <c r="K47" s="36">
        <v>28565616.639385197</v>
      </c>
      <c r="L47" s="36">
        <v>188673.65753808696</v>
      </c>
      <c r="M47" s="36">
        <v>4717181.241808217</v>
      </c>
      <c r="N47" s="36">
        <v>19475604.282024153</v>
      </c>
      <c r="O47" s="36">
        <v>13995867.256707346</v>
      </c>
      <c r="P47" s="36">
        <v>1000000</v>
      </c>
      <c r="Q47" s="36">
        <v>34471471.538731501</v>
      </c>
      <c r="R47" s="36">
        <v>51910368.431097172</v>
      </c>
      <c r="S47" s="36">
        <v>40900869.470699161</v>
      </c>
      <c r="T47" s="36">
        <v>11009498.960398013</v>
      </c>
      <c r="U47" s="37">
        <v>0.46481820190826278</v>
      </c>
      <c r="V47" s="38">
        <v>0.47017670270662548</v>
      </c>
      <c r="W47" s="36">
        <v>2260000</v>
      </c>
      <c r="X47" s="36">
        <v>1317399.0351922165</v>
      </c>
      <c r="Y47" s="36">
        <v>30894072.503539283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6">
        <v>50589.658100805311</v>
      </c>
      <c r="AG47" s="36">
        <v>18711.243407147173</v>
      </c>
      <c r="AH47" s="36">
        <v>69300.901507952483</v>
      </c>
      <c r="AI47" s="36">
        <v>12182.82909639211</v>
      </c>
      <c r="AJ47" s="36">
        <v>8527.9803674744762</v>
      </c>
      <c r="AK47" s="36">
        <v>30894.072503539282</v>
      </c>
      <c r="AL47" s="36">
        <v>27239.223774621649</v>
      </c>
      <c r="AM47" s="36">
        <v>77828.88187542696</v>
      </c>
      <c r="AN47" s="38">
        <v>0.10957346632737672</v>
      </c>
      <c r="AO47" s="36">
        <v>2240.8385435567766</v>
      </c>
      <c r="AP47" s="36">
        <v>3025.1320338016485</v>
      </c>
      <c r="AQ47" s="36">
        <v>80854.013909228612</v>
      </c>
      <c r="AR47" s="36">
        <v>81483.730604344601</v>
      </c>
      <c r="AS47" s="38">
        <v>0.14951241193837211</v>
      </c>
      <c r="AT47" s="38">
        <v>0.37914406071501167</v>
      </c>
      <c r="AU47" s="36">
        <v>71.306319162132013</v>
      </c>
      <c r="AV47" s="36">
        <v>26026.806494178185</v>
      </c>
      <c r="AW47" s="36">
        <v>-24562.851606627126</v>
      </c>
      <c r="AX47" s="38">
        <v>-0.30379260619272164</v>
      </c>
      <c r="AY47" s="38">
        <v>-0.48553108537881429</v>
      </c>
      <c r="AZ47" s="36">
        <v>48403.285502981656</v>
      </c>
      <c r="BA47" s="36">
        <v>17902.585049048012</v>
      </c>
      <c r="BB47" s="36">
        <v>12475.918276543964</v>
      </c>
      <c r="BC47" s="36">
        <v>75039.013345610438</v>
      </c>
      <c r="BD47" s="38">
        <v>0.15391418542855437</v>
      </c>
      <c r="BE47" s="38">
        <v>0.15430178012621798</v>
      </c>
      <c r="BF47" s="36">
        <v>18711.243407147173</v>
      </c>
      <c r="BG47" s="36">
        <v>8527.9803674744762</v>
      </c>
      <c r="BH47" s="36">
        <v>24562.851606627126</v>
      </c>
    </row>
    <row r="48" spans="2:60" x14ac:dyDescent="0.2">
      <c r="B48" s="35">
        <v>2045</v>
      </c>
      <c r="C48" s="36">
        <v>9070.5235357318688</v>
      </c>
      <c r="D48" s="36">
        <v>189.99999999999983</v>
      </c>
      <c r="E48" s="36">
        <v>78.193692488508944</v>
      </c>
      <c r="F48" s="36">
        <v>709257728.06280065</v>
      </c>
      <c r="G48" s="36">
        <v>145.08406258535109</v>
      </c>
      <c r="H48" s="36">
        <v>113.44658574782528</v>
      </c>
      <c r="I48" s="36">
        <v>102901992.6074073</v>
      </c>
      <c r="J48" s="36">
        <v>33337041.053521022</v>
      </c>
      <c r="K48" s="36">
        <v>28421236.316962678</v>
      </c>
      <c r="L48" s="36">
        <v>198623.4947501281</v>
      </c>
      <c r="M48" s="36">
        <v>4717181.241808217</v>
      </c>
      <c r="N48" s="36">
        <v>19618983.882923897</v>
      </c>
      <c r="O48" s="36">
        <v>13718057.170597125</v>
      </c>
      <c r="P48" s="36">
        <v>1000000</v>
      </c>
      <c r="Q48" s="36">
        <v>34337041.053521022</v>
      </c>
      <c r="R48" s="36">
        <v>52494893.387339786</v>
      </c>
      <c r="S48" s="36">
        <v>41545410.574510515</v>
      </c>
      <c r="T48" s="36">
        <v>10949482.812829269</v>
      </c>
      <c r="U48" s="37">
        <v>0.4669151226226218</v>
      </c>
      <c r="V48" s="38">
        <v>0.46610309255080851</v>
      </c>
      <c r="W48" s="36">
        <v>2260000</v>
      </c>
      <c r="X48" s="36">
        <v>1327399.0351922165</v>
      </c>
      <c r="Y48" s="36">
        <v>30749642.018328808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6">
        <v>50971.906651386111</v>
      </c>
      <c r="AG48" s="36">
        <v>18852.623008046918</v>
      </c>
      <c r="AH48" s="36">
        <v>69824.529659433028</v>
      </c>
      <c r="AI48" s="36">
        <v>11897.019010281889</v>
      </c>
      <c r="AJ48" s="36">
        <v>8327.913307197321</v>
      </c>
      <c r="AK48" s="36">
        <v>30749.642018328806</v>
      </c>
      <c r="AL48" s="36">
        <v>27180.536315244237</v>
      </c>
      <c r="AM48" s="36">
        <v>78152.442966630348</v>
      </c>
      <c r="AN48" s="38">
        <v>0.10655985905332718</v>
      </c>
      <c r="AO48" s="36">
        <v>2200.6544343448486</v>
      </c>
      <c r="AP48" s="36">
        <v>2970.8834863655457</v>
      </c>
      <c r="AQ48" s="36">
        <v>81123.326452995898</v>
      </c>
      <c r="AR48" s="36">
        <v>81721.548669714917</v>
      </c>
      <c r="AS48" s="38">
        <v>0.14557995050197561</v>
      </c>
      <c r="AT48" s="38">
        <v>0.37627336386644222</v>
      </c>
      <c r="AU48" s="36">
        <v>71.306319162132013</v>
      </c>
      <c r="AV48" s="36">
        <v>26026.806494178185</v>
      </c>
      <c r="AW48" s="36">
        <v>-24945.100157207926</v>
      </c>
      <c r="AX48" s="38">
        <v>-0.30749602177200536</v>
      </c>
      <c r="AY48" s="38">
        <v>-0.48938919094817845</v>
      </c>
      <c r="AZ48" s="36">
        <v>48883.606028094677</v>
      </c>
      <c r="BA48" s="36">
        <v>18080.237846007622</v>
      </c>
      <c r="BB48" s="36">
        <v>12181.607711113591</v>
      </c>
      <c r="BC48" s="36">
        <v>75490.969271881811</v>
      </c>
      <c r="BD48" s="38">
        <v>0.14981378718971136</v>
      </c>
      <c r="BE48" s="38">
        <v>0.15016159030623333</v>
      </c>
      <c r="BF48" s="36">
        <v>18852.623008046918</v>
      </c>
      <c r="BG48" s="36">
        <v>8327.913307197321</v>
      </c>
      <c r="BH48" s="36">
        <v>24945.100157207926</v>
      </c>
    </row>
    <row r="49" spans="2:60" x14ac:dyDescent="0.2">
      <c r="B49" s="35">
        <v>2046</v>
      </c>
      <c r="C49" s="36">
        <v>9072.153780111752</v>
      </c>
      <c r="D49" s="36">
        <v>189.99999999999983</v>
      </c>
      <c r="E49" s="36">
        <v>78.417338393147617</v>
      </c>
      <c r="F49" s="36">
        <v>711414152.92969656</v>
      </c>
      <c r="G49" s="36">
        <v>145.30205184890062</v>
      </c>
      <c r="H49" s="36">
        <v>113.9420016905392</v>
      </c>
      <c r="I49" s="36">
        <v>103369936.13503247</v>
      </c>
      <c r="J49" s="36">
        <v>33272903.348422524</v>
      </c>
      <c r="K49" s="36">
        <v>28353729.795185994</v>
      </c>
      <c r="L49" s="36">
        <v>201992.31142831035</v>
      </c>
      <c r="M49" s="36">
        <v>4717181.241808217</v>
      </c>
      <c r="N49" s="36">
        <v>19707103.714878853</v>
      </c>
      <c r="O49" s="36">
        <v>13565799.633543666</v>
      </c>
      <c r="P49" s="36">
        <v>1000000</v>
      </c>
      <c r="Q49" s="36">
        <v>34272903.348422527</v>
      </c>
      <c r="R49" s="36">
        <v>53087191.881399013</v>
      </c>
      <c r="S49" s="36">
        <v>42200108.754195295</v>
      </c>
      <c r="T49" s="36">
        <v>10887083.127203718</v>
      </c>
      <c r="U49" s="37">
        <v>0.46902150311386626</v>
      </c>
      <c r="V49" s="38">
        <v>0.46252330597534524</v>
      </c>
      <c r="W49" s="36">
        <v>2260000</v>
      </c>
      <c r="X49" s="36">
        <v>1337399.0351922165</v>
      </c>
      <c r="Y49" s="36">
        <v>30675504.313230302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6">
        <v>51204.749160005049</v>
      </c>
      <c r="AG49" s="36">
        <v>18938.742840001873</v>
      </c>
      <c r="AH49" s="36">
        <v>70143.492000006925</v>
      </c>
      <c r="AI49" s="36">
        <v>11736.761473228431</v>
      </c>
      <c r="AJ49" s="36">
        <v>8215.7330312599006</v>
      </c>
      <c r="AK49" s="36">
        <v>30675.504313230304</v>
      </c>
      <c r="AL49" s="36">
        <v>27154.475871261773</v>
      </c>
      <c r="AM49" s="36">
        <v>78359.225031266833</v>
      </c>
      <c r="AN49" s="38">
        <v>0.10484704293568071</v>
      </c>
      <c r="AO49" s="36">
        <v>2158.1166368541926</v>
      </c>
      <c r="AP49" s="36">
        <v>2913.45745975316</v>
      </c>
      <c r="AQ49" s="36">
        <v>81272.682491019994</v>
      </c>
      <c r="AR49" s="36">
        <v>81880.253473235352</v>
      </c>
      <c r="AS49" s="38">
        <v>0.14334056106781459</v>
      </c>
      <c r="AT49" s="38">
        <v>0.37463860957950473</v>
      </c>
      <c r="AU49" s="36">
        <v>71.306319162132013</v>
      </c>
      <c r="AV49" s="36">
        <v>26026.806494178185</v>
      </c>
      <c r="AW49" s="36">
        <v>-25177.942665826864</v>
      </c>
      <c r="AX49" s="38">
        <v>-0.30979588582681311</v>
      </c>
      <c r="AY49" s="38">
        <v>-0.49171108303158773</v>
      </c>
      <c r="AZ49" s="36">
        <v>49282.27225806105</v>
      </c>
      <c r="BA49" s="36">
        <v>18227.689739282861</v>
      </c>
      <c r="BB49" s="36">
        <v>11896.126904274333</v>
      </c>
      <c r="BC49" s="36">
        <v>75837.25083033595</v>
      </c>
      <c r="BD49" s="38">
        <v>0.14742256045826677</v>
      </c>
      <c r="BE49" s="38">
        <v>0.14637300676754164</v>
      </c>
      <c r="BF49" s="36">
        <v>18938.742840001873</v>
      </c>
      <c r="BG49" s="36">
        <v>8215.7330312599006</v>
      </c>
      <c r="BH49" s="36">
        <v>25177.942665826864</v>
      </c>
    </row>
    <row r="50" spans="2:60" x14ac:dyDescent="0.2">
      <c r="B50" s="35">
        <v>2047</v>
      </c>
      <c r="C50" s="36">
        <v>9068.8341483604036</v>
      </c>
      <c r="D50" s="36">
        <v>189.99999999999983</v>
      </c>
      <c r="E50" s="36">
        <v>78.509848662101277</v>
      </c>
      <c r="F50" s="36">
        <v>711992796.5294714</v>
      </c>
      <c r="G50" s="36">
        <v>145.56380102789558</v>
      </c>
      <c r="H50" s="36">
        <v>114.28191989380304</v>
      </c>
      <c r="I50" s="36">
        <v>103640377.76731093</v>
      </c>
      <c r="J50" s="36">
        <v>33071719.112499937</v>
      </c>
      <c r="K50" s="36">
        <v>28152602.65942673</v>
      </c>
      <c r="L50" s="36">
        <v>201935.21126499141</v>
      </c>
      <c r="M50" s="36">
        <v>4717181.241808217</v>
      </c>
      <c r="N50" s="36">
        <v>19791101.862123877</v>
      </c>
      <c r="O50" s="36">
        <v>13280617.250376059</v>
      </c>
      <c r="P50" s="36">
        <v>1000000</v>
      </c>
      <c r="Q50" s="36">
        <v>34071719.112499937</v>
      </c>
      <c r="R50" s="36">
        <v>53687507.082448862</v>
      </c>
      <c r="S50" s="36">
        <v>42865124.071213767</v>
      </c>
      <c r="T50" s="36">
        <v>10822383.011235097</v>
      </c>
      <c r="U50" s="37">
        <v>0.4711373860576098</v>
      </c>
      <c r="V50" s="38">
        <v>0.45786383046232393</v>
      </c>
      <c r="W50" s="36">
        <v>2260000</v>
      </c>
      <c r="X50" s="36">
        <v>1347399.0351922165</v>
      </c>
      <c r="Y50" s="36">
        <v>30464320.07730772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6">
        <v>51426.447854408274</v>
      </c>
      <c r="AG50" s="36">
        <v>19020.740987246896</v>
      </c>
      <c r="AH50" s="36">
        <v>70447.188841655166</v>
      </c>
      <c r="AI50" s="36">
        <v>11443.579090060823</v>
      </c>
      <c r="AJ50" s="36">
        <v>8010.5053630425755</v>
      </c>
      <c r="AK50" s="36">
        <v>30464.320077307719</v>
      </c>
      <c r="AL50" s="36">
        <v>27031.246350289472</v>
      </c>
      <c r="AM50" s="36">
        <v>78457.694204697735</v>
      </c>
      <c r="AN50" s="38">
        <v>0.10209967861333016</v>
      </c>
      <c r="AO50" s="36">
        <v>2113.4132650352594</v>
      </c>
      <c r="AP50" s="36">
        <v>2853.1079077976005</v>
      </c>
      <c r="AQ50" s="36">
        <v>81310.802112495337</v>
      </c>
      <c r="AR50" s="36">
        <v>81890.767931715993</v>
      </c>
      <c r="AS50" s="38">
        <v>0.1397419926456541</v>
      </c>
      <c r="AT50" s="38">
        <v>0.37201165463132752</v>
      </c>
      <c r="AU50" s="36">
        <v>71.306319162132013</v>
      </c>
      <c r="AV50" s="36">
        <v>26026.806494178185</v>
      </c>
      <c r="AW50" s="36">
        <v>-25399.641360230089</v>
      </c>
      <c r="AX50" s="38">
        <v>-0.31237720819786169</v>
      </c>
      <c r="AY50" s="38">
        <v>-0.49390230941359548</v>
      </c>
      <c r="AZ50" s="36">
        <v>49546.083136310772</v>
      </c>
      <c r="BA50" s="36">
        <v>18325.26362575878</v>
      </c>
      <c r="BB50" s="36">
        <v>11735.904866065153</v>
      </c>
      <c r="BC50" s="36">
        <v>76086.48016831516</v>
      </c>
      <c r="BD50" s="38">
        <v>0.14359678766889369</v>
      </c>
      <c r="BE50" s="38">
        <v>0.14433389612647363</v>
      </c>
      <c r="BF50" s="36">
        <v>19020.740987246896</v>
      </c>
      <c r="BG50" s="36">
        <v>8010.5053630425755</v>
      </c>
      <c r="BH50" s="36">
        <v>25399.641360230089</v>
      </c>
    </row>
    <row r="51" spans="2:60" x14ac:dyDescent="0.2">
      <c r="B51" s="35">
        <v>2048</v>
      </c>
      <c r="C51" s="36">
        <v>9065.8240486838185</v>
      </c>
      <c r="D51" s="36">
        <v>189.99999999999983</v>
      </c>
      <c r="E51" s="36">
        <v>78.62218175789458</v>
      </c>
      <c r="F51" s="36">
        <v>712774866.14071095</v>
      </c>
      <c r="G51" s="36">
        <v>145.82750760279976</v>
      </c>
      <c r="H51" s="36">
        <v>114.65276808048077</v>
      </c>
      <c r="I51" s="36">
        <v>103942182.21121912</v>
      </c>
      <c r="J51" s="36">
        <v>32885944.720109057</v>
      </c>
      <c r="K51" s="36">
        <v>27966890.391130581</v>
      </c>
      <c r="L51" s="36">
        <v>201873.08717025912</v>
      </c>
      <c r="M51" s="36">
        <v>4717181.241808217</v>
      </c>
      <c r="N51" s="36">
        <v>19837208.155968241</v>
      </c>
      <c r="O51" s="36">
        <v>13048736.564140815</v>
      </c>
      <c r="P51" s="36">
        <v>1000000</v>
      </c>
      <c r="Q51" s="36">
        <v>33885944.72010906</v>
      </c>
      <c r="R51" s="36">
        <v>54296075.860166915</v>
      </c>
      <c r="S51" s="36">
        <v>43540619.109373376</v>
      </c>
      <c r="T51" s="36">
        <v>10755456.750793541</v>
      </c>
      <c r="U51" s="37">
        <v>0.4732628143219878</v>
      </c>
      <c r="V51" s="38">
        <v>0.4533104852778152</v>
      </c>
      <c r="W51" s="36">
        <v>2260000</v>
      </c>
      <c r="X51" s="36">
        <v>1357399.0351922165</v>
      </c>
      <c r="Y51" s="36">
        <v>30268545.684916839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6">
        <v>51545.698204431916</v>
      </c>
      <c r="AG51" s="36">
        <v>19064.847281091261</v>
      </c>
      <c r="AH51" s="36">
        <v>70610.54548552318</v>
      </c>
      <c r="AI51" s="36">
        <v>11203.69840382558</v>
      </c>
      <c r="AJ51" s="36">
        <v>7842.5888826779055</v>
      </c>
      <c r="AK51" s="36">
        <v>30268.54568491684</v>
      </c>
      <c r="AL51" s="36">
        <v>26907.436163769165</v>
      </c>
      <c r="AM51" s="36">
        <v>78453.134368201092</v>
      </c>
      <c r="AN51" s="38">
        <v>9.9965271570547881E-2</v>
      </c>
      <c r="AO51" s="36">
        <v>2062.6913466744131</v>
      </c>
      <c r="AP51" s="36">
        <v>2784.633318010458</v>
      </c>
      <c r="AQ51" s="36">
        <v>81237.767686211548</v>
      </c>
      <c r="AR51" s="36">
        <v>81814.243889348756</v>
      </c>
      <c r="AS51" s="38">
        <v>0.13694068259040854</v>
      </c>
      <c r="AT51" s="38">
        <v>0.36996669829099826</v>
      </c>
      <c r="AU51" s="36">
        <v>71.306319162132013</v>
      </c>
      <c r="AV51" s="36">
        <v>26026.806494178185</v>
      </c>
      <c r="AW51" s="36">
        <v>-25518.891710253731</v>
      </c>
      <c r="AX51" s="38">
        <v>-0.31412595935455573</v>
      </c>
      <c r="AY51" s="38">
        <v>-0.49507316030612247</v>
      </c>
      <c r="AZ51" s="36">
        <v>49818.048623175382</v>
      </c>
      <c r="BA51" s="36">
        <v>18425.853600352537</v>
      </c>
      <c r="BB51" s="36">
        <v>11442.746823210147</v>
      </c>
      <c r="BC51" s="36">
        <v>76253.824999775024</v>
      </c>
      <c r="BD51" s="38">
        <v>0.14055520223930767</v>
      </c>
      <c r="BE51" s="38">
        <v>0.14085501299603437</v>
      </c>
      <c r="BF51" s="36">
        <v>19064.847281091261</v>
      </c>
      <c r="BG51" s="36">
        <v>7842.5888826779055</v>
      </c>
      <c r="BH51" s="36">
        <v>25518.891710253731</v>
      </c>
    </row>
    <row r="52" spans="2:60" x14ac:dyDescent="0.2">
      <c r="B52" s="35">
        <v>2049</v>
      </c>
      <c r="C52" s="36">
        <v>9065.0088767883135</v>
      </c>
      <c r="D52" s="36">
        <v>189.99999999999983</v>
      </c>
      <c r="E52" s="36">
        <v>78.742922204671302</v>
      </c>
      <c r="F52" s="36">
        <v>713805288.76959693</v>
      </c>
      <c r="G52" s="36">
        <v>146.07650717554151</v>
      </c>
      <c r="H52" s="36">
        <v>115.02491040453775</v>
      </c>
      <c r="I52" s="36">
        <v>104270183.3868915</v>
      </c>
      <c r="J52" s="36">
        <v>32713711.884225603</v>
      </c>
      <c r="K52" s="36">
        <v>27793647.01588539</v>
      </c>
      <c r="L52" s="36">
        <v>202883.62653199423</v>
      </c>
      <c r="M52" s="36">
        <v>4717181.241808217</v>
      </c>
      <c r="N52" s="36">
        <v>19838189.713769026</v>
      </c>
      <c r="O52" s="36">
        <v>12875522.170456575</v>
      </c>
      <c r="P52" s="36">
        <v>1000000</v>
      </c>
      <c r="Q52" s="36">
        <v>33713711.884225607</v>
      </c>
      <c r="R52" s="36">
        <v>54913097.568253621</v>
      </c>
      <c r="S52" s="36">
        <v>44226759.014577352</v>
      </c>
      <c r="T52" s="36">
        <v>10686338.55367627</v>
      </c>
      <c r="U52" s="37">
        <v>0.47539783096852489</v>
      </c>
      <c r="V52" s="38">
        <v>0.44883715052277906</v>
      </c>
      <c r="W52" s="36">
        <v>2260000</v>
      </c>
      <c r="X52" s="36">
        <v>1367399.0351922165</v>
      </c>
      <c r="Y52" s="36">
        <v>30086312.849033386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6">
        <v>51542.944638485897</v>
      </c>
      <c r="AG52" s="36">
        <v>19063.828838892045</v>
      </c>
      <c r="AH52" s="36">
        <v>70606.773477377938</v>
      </c>
      <c r="AI52" s="36">
        <v>11022.484010141339</v>
      </c>
      <c r="AJ52" s="36">
        <v>7715.7388070989373</v>
      </c>
      <c r="AK52" s="36">
        <v>30086.312849033384</v>
      </c>
      <c r="AL52" s="36">
        <v>26779.567645990981</v>
      </c>
      <c r="AM52" s="36">
        <v>78322.512284476878</v>
      </c>
      <c r="AN52" s="38">
        <v>9.8512401888673301E-2</v>
      </c>
      <c r="AO52" s="36">
        <v>2022.6913466744131</v>
      </c>
      <c r="AP52" s="36">
        <v>2730.633318010458</v>
      </c>
      <c r="AQ52" s="36">
        <v>81053.145602487333</v>
      </c>
      <c r="AR52" s="36">
        <v>81629.25748751928</v>
      </c>
      <c r="AS52" s="38">
        <v>0.1350310458456225</v>
      </c>
      <c r="AT52" s="38">
        <v>0.36857266346730444</v>
      </c>
      <c r="AU52" s="36">
        <v>71.306319162132013</v>
      </c>
      <c r="AV52" s="36">
        <v>26026.806494178185</v>
      </c>
      <c r="AW52" s="36">
        <v>-25516.138144307712</v>
      </c>
      <c r="AX52" s="38">
        <v>-0.31480750012402581</v>
      </c>
      <c r="AY52" s="38">
        <v>-0.49504618572481435</v>
      </c>
      <c r="AZ52" s="36">
        <v>50006.239354508041</v>
      </c>
      <c r="BA52" s="36">
        <v>18495.458391393386</v>
      </c>
      <c r="BB52" s="36">
        <v>11202.895177791339</v>
      </c>
      <c r="BC52" s="36">
        <v>76343.724370355369</v>
      </c>
      <c r="BD52" s="38">
        <v>0.13834296330640244</v>
      </c>
      <c r="BE52" s="38">
        <v>0.13821666135863761</v>
      </c>
      <c r="BF52" s="36">
        <v>19063.828838892045</v>
      </c>
      <c r="BG52" s="36">
        <v>7715.7388070989373</v>
      </c>
      <c r="BH52" s="36">
        <v>25516.138144307712</v>
      </c>
    </row>
    <row r="53" spans="2:60" x14ac:dyDescent="0.2">
      <c r="B53" s="35">
        <v>2050</v>
      </c>
      <c r="C53" s="36">
        <v>9068.8969823713833</v>
      </c>
      <c r="D53" s="36">
        <v>189.99999999999983</v>
      </c>
      <c r="E53" s="36">
        <v>78.826130589018192</v>
      </c>
      <c r="F53" s="36">
        <v>714866057.83075964</v>
      </c>
      <c r="G53" s="36">
        <v>146.34480217326566</v>
      </c>
      <c r="H53" s="36">
        <v>115.35794487133873</v>
      </c>
      <c r="I53" s="36">
        <v>104616931.8136248</v>
      </c>
      <c r="J53" s="36">
        <v>32547558.395317204</v>
      </c>
      <c r="K53" s="36">
        <v>27627659.466885276</v>
      </c>
      <c r="L53" s="36">
        <v>202717.68662371222</v>
      </c>
      <c r="M53" s="36">
        <v>4717181.241808217</v>
      </c>
      <c r="N53" s="36">
        <v>19803289.910546646</v>
      </c>
      <c r="O53" s="36">
        <v>12744268.484770562</v>
      </c>
      <c r="P53" s="36">
        <v>1000000</v>
      </c>
      <c r="Q53" s="36">
        <v>33547558.395317204</v>
      </c>
      <c r="R53" s="36">
        <v>55538768.806124464</v>
      </c>
      <c r="S53" s="36">
        <v>44923711.535199828</v>
      </c>
      <c r="T53" s="36">
        <v>10615057.270924639</v>
      </c>
      <c r="U53" s="37">
        <v>0.47754247925300847</v>
      </c>
      <c r="V53" s="38">
        <v>0.44440490775157926</v>
      </c>
      <c r="W53" s="36">
        <v>2260000</v>
      </c>
      <c r="X53" s="36">
        <v>1377399.0351922165</v>
      </c>
      <c r="Y53" s="36">
        <v>29910159.36012499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6">
        <v>51443.178503847616</v>
      </c>
      <c r="AG53" s="36">
        <v>19026.929035669666</v>
      </c>
      <c r="AH53" s="36">
        <v>70470.107539517281</v>
      </c>
      <c r="AI53" s="36">
        <v>10883.230324455326</v>
      </c>
      <c r="AJ53" s="36">
        <v>7618.2612271187272</v>
      </c>
      <c r="AK53" s="36">
        <v>29910.159360124992</v>
      </c>
      <c r="AL53" s="36">
        <v>26645.190262788394</v>
      </c>
      <c r="AM53" s="36">
        <v>78088.368766636006</v>
      </c>
      <c r="AN53" s="38">
        <v>9.7559487378787474E-2</v>
      </c>
      <c r="AO53" s="36">
        <v>1982.6913466744131</v>
      </c>
      <c r="AP53" s="36">
        <v>2676.633318010458</v>
      </c>
      <c r="AQ53" s="36">
        <v>80765.002084646461</v>
      </c>
      <c r="AR53" s="36">
        <v>81353.337863972614</v>
      </c>
      <c r="AS53" s="38">
        <v>0.13377730539652477</v>
      </c>
      <c r="AT53" s="38">
        <v>0.36765743293946307</v>
      </c>
      <c r="AU53" s="36">
        <v>71.306319162132013</v>
      </c>
      <c r="AV53" s="36">
        <v>26026.806494178185</v>
      </c>
      <c r="AW53" s="36">
        <v>-25416.372009669431</v>
      </c>
      <c r="AX53" s="38">
        <v>-0.31469536746908744</v>
      </c>
      <c r="AY53" s="38">
        <v>-0.49406690544536341</v>
      </c>
      <c r="AZ53" s="36">
        <v>50112.885959037158</v>
      </c>
      <c r="BA53" s="36">
        <v>18534.903025945252</v>
      </c>
      <c r="BB53" s="36">
        <v>11021.715309210855</v>
      </c>
      <c r="BC53" s="36">
        <v>76362.989701430008</v>
      </c>
      <c r="BD53" s="38">
        <v>0.13673052795475776</v>
      </c>
      <c r="BE53" s="38">
        <v>0.13646647712160584</v>
      </c>
      <c r="BF53" s="36">
        <v>19026.929035669666</v>
      </c>
      <c r="BG53" s="36">
        <v>7618.2612271187272</v>
      </c>
      <c r="BH53" s="36">
        <v>25416.372009669431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3B7E8-5170-4904-BB99-382857FCCBF6}">
  <sheetPr>
    <tabColor rgb="FF00B050"/>
  </sheetPr>
  <dimension ref="A1:EJ32"/>
  <sheetViews>
    <sheetView showGridLines="0" zoomScale="85" zoomScaleNormal="85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C27" sqref="C27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4" width="17.44140625" style="2" customWidth="1"/>
    <col min="5" max="5" width="18.44140625" style="2" customWidth="1"/>
    <col min="6" max="6" width="16.44140625" style="2" bestFit="1" customWidth="1"/>
    <col min="7" max="7" width="18.44140625" style="2" customWidth="1"/>
    <col min="8" max="8" width="17.5546875" style="2" bestFit="1" customWidth="1"/>
    <col min="9" max="9" width="18.44140625" style="2" customWidth="1"/>
    <col min="10" max="10" width="5.5546875" style="2" customWidth="1"/>
    <col min="11" max="14" width="11.44140625" style="2" bestFit="1" customWidth="1"/>
    <col min="15" max="15" width="12.5546875" style="2" bestFit="1" customWidth="1"/>
    <col min="16" max="17" width="11.44140625" style="2" bestFit="1" customWidth="1"/>
    <col min="18" max="16384" width="9.44140625" style="2"/>
  </cols>
  <sheetData>
    <row r="1" spans="1:140" x14ac:dyDescent="0.3">
      <c r="A1" s="1" t="s">
        <v>1</v>
      </c>
      <c r="B1" s="1"/>
    </row>
    <row r="2" spans="1:140" ht="6" customHeight="1" x14ac:dyDescent="0.3"/>
    <row r="3" spans="1:140" ht="19.5" customHeight="1" x14ac:dyDescent="0.3"/>
    <row r="5" spans="1:140" s="27" customFormat="1" ht="23.4" x14ac:dyDescent="0.3">
      <c r="C5" s="9"/>
      <c r="D5" s="9"/>
      <c r="F5" s="9"/>
      <c r="G5" s="9"/>
      <c r="H5" s="9"/>
      <c r="I5" s="9" t="str">
        <f>Título</f>
        <v>Cenários de Oferta e Demanda Ciclo Otto - Ano 2024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</row>
    <row r="8" spans="1:140" x14ac:dyDescent="0.3">
      <c r="C8" s="68" t="str">
        <f>Índice!Q10</f>
        <v>Gráfico 2 - Saldo de capacidade instalada de produção de etanol – Cenário de Crescimento Alto</v>
      </c>
      <c r="D8" s="68"/>
      <c r="E8" s="68"/>
      <c r="F8" s="68"/>
      <c r="G8" s="68"/>
      <c r="H8" s="68"/>
      <c r="I8" s="68"/>
    </row>
    <row r="10" spans="1:140" x14ac:dyDescent="0.3">
      <c r="A10" s="4" t="s">
        <v>0</v>
      </c>
      <c r="B10" s="4"/>
      <c r="C10" s="5" t="s">
        <v>99</v>
      </c>
      <c r="D10" s="5" t="s">
        <v>106</v>
      </c>
      <c r="E10" s="5" t="s">
        <v>103</v>
      </c>
      <c r="F10" s="5" t="s">
        <v>100</v>
      </c>
      <c r="G10" s="5" t="s">
        <v>107</v>
      </c>
      <c r="H10" s="4" t="s">
        <v>98</v>
      </c>
      <c r="I10" s="4" t="s">
        <v>105</v>
      </c>
    </row>
    <row r="11" spans="1:140" x14ac:dyDescent="0.3">
      <c r="B11" s="6"/>
      <c r="C11" s="67" t="s">
        <v>97</v>
      </c>
      <c r="D11" s="67"/>
      <c r="E11" s="67"/>
      <c r="F11" s="67"/>
      <c r="G11" s="67"/>
      <c r="H11" s="67"/>
      <c r="I11" s="67"/>
    </row>
    <row r="12" spans="1:140" x14ac:dyDescent="0.3">
      <c r="A12" s="29">
        <v>2024</v>
      </c>
      <c r="B12" s="6"/>
      <c r="C12" s="53"/>
      <c r="D12" s="53">
        <v>567450000</v>
      </c>
      <c r="E12" s="53">
        <v>164000000</v>
      </c>
      <c r="F12" s="53">
        <v>1833760000</v>
      </c>
      <c r="G12" s="53">
        <v>77780000</v>
      </c>
      <c r="H12" s="25"/>
      <c r="I12" s="22">
        <v>2642990000</v>
      </c>
    </row>
    <row r="13" spans="1:140" x14ac:dyDescent="0.3">
      <c r="A13" s="29">
        <v>2025</v>
      </c>
      <c r="B13" s="6"/>
      <c r="C13" s="53"/>
      <c r="D13" s="53">
        <v>567450000</v>
      </c>
      <c r="E13" s="53">
        <v>164000000</v>
      </c>
      <c r="F13" s="53">
        <v>272560000</v>
      </c>
      <c r="G13" s="53">
        <v>515270000</v>
      </c>
      <c r="H13" s="22">
        <v>2642990000</v>
      </c>
      <c r="I13" s="22">
        <v>4162270000</v>
      </c>
    </row>
    <row r="14" spans="1:140" x14ac:dyDescent="0.3">
      <c r="A14" s="29">
        <v>2026</v>
      </c>
      <c r="B14" s="6"/>
      <c r="C14" s="53">
        <v>280000000</v>
      </c>
      <c r="D14" s="53">
        <v>567450000</v>
      </c>
      <c r="E14" s="53">
        <v>82000000</v>
      </c>
      <c r="F14" s="53">
        <v>821350000</v>
      </c>
      <c r="G14" s="53">
        <v>62000000</v>
      </c>
      <c r="H14" s="22">
        <v>4162270000</v>
      </c>
      <c r="I14" s="22">
        <v>5975070000</v>
      </c>
    </row>
    <row r="15" spans="1:140" x14ac:dyDescent="0.3">
      <c r="A15" s="29">
        <v>2027</v>
      </c>
      <c r="B15" s="6"/>
      <c r="C15" s="53">
        <v>62000000</v>
      </c>
      <c r="D15" s="53">
        <v>567450000</v>
      </c>
      <c r="E15" s="53">
        <v>164000000</v>
      </c>
      <c r="F15" s="53">
        <v>929250000</v>
      </c>
      <c r="G15" s="53">
        <v>584000000</v>
      </c>
      <c r="H15" s="22">
        <v>5975070000</v>
      </c>
      <c r="I15" s="22">
        <v>8281770000</v>
      </c>
    </row>
    <row r="16" spans="1:140" x14ac:dyDescent="0.3">
      <c r="A16" s="29">
        <v>2028</v>
      </c>
      <c r="B16" s="6"/>
      <c r="C16" s="53">
        <v>100000000</v>
      </c>
      <c r="D16" s="53"/>
      <c r="E16" s="53">
        <v>164000000</v>
      </c>
      <c r="F16" s="53">
        <v>667750000</v>
      </c>
      <c r="G16" s="53">
        <v>240000000</v>
      </c>
      <c r="H16" s="22">
        <v>8281770000</v>
      </c>
      <c r="I16" s="22">
        <v>9453520000</v>
      </c>
    </row>
    <row r="17" spans="1:17" x14ac:dyDescent="0.3">
      <c r="A17" s="29">
        <v>2029</v>
      </c>
      <c r="B17" s="6"/>
      <c r="C17" s="53">
        <v>64000000</v>
      </c>
      <c r="D17" s="53"/>
      <c r="E17" s="53">
        <v>164000000</v>
      </c>
      <c r="F17" s="53">
        <v>840000000</v>
      </c>
      <c r="G17" s="53">
        <v>530000000</v>
      </c>
      <c r="H17" s="22">
        <v>9453520000</v>
      </c>
      <c r="I17" s="22">
        <v>11051520000</v>
      </c>
    </row>
    <row r="18" spans="1:17" x14ac:dyDescent="0.3">
      <c r="A18" s="29">
        <v>2030</v>
      </c>
      <c r="B18" s="6"/>
      <c r="C18" s="53">
        <v>86000000</v>
      </c>
      <c r="D18" s="53"/>
      <c r="E18" s="53">
        <v>164000000</v>
      </c>
      <c r="F18" s="53">
        <v>1347000000</v>
      </c>
      <c r="G18" s="53"/>
      <c r="H18" s="22">
        <v>11051520000</v>
      </c>
      <c r="I18" s="22">
        <v>12648520000</v>
      </c>
    </row>
    <row r="19" spans="1:17" x14ac:dyDescent="0.3">
      <c r="A19" s="29">
        <v>2031</v>
      </c>
      <c r="C19" s="53">
        <v>276753243.68000001</v>
      </c>
      <c r="D19" s="53"/>
      <c r="E19" s="53">
        <v>164000000</v>
      </c>
      <c r="F19" s="53">
        <v>1006000000</v>
      </c>
      <c r="G19" s="53"/>
      <c r="H19" s="22">
        <v>12648520000</v>
      </c>
      <c r="I19" s="22">
        <v>14095273243.68</v>
      </c>
    </row>
    <row r="20" spans="1:17" x14ac:dyDescent="0.3">
      <c r="A20" s="29">
        <v>2032</v>
      </c>
      <c r="C20" s="53">
        <v>140353243.68000001</v>
      </c>
      <c r="D20" s="53"/>
      <c r="E20" s="53">
        <v>246000000</v>
      </c>
      <c r="F20" s="53">
        <v>480000000</v>
      </c>
      <c r="G20" s="53"/>
      <c r="H20" s="22">
        <v>14095273243.68</v>
      </c>
      <c r="I20" s="22">
        <v>14961626487.360001</v>
      </c>
    </row>
    <row r="21" spans="1:17" x14ac:dyDescent="0.3">
      <c r="A21" s="29">
        <v>2033</v>
      </c>
      <c r="C21" s="6"/>
      <c r="D21" s="6"/>
      <c r="E21" s="53">
        <v>164000000</v>
      </c>
      <c r="F21" s="53">
        <v>360000000</v>
      </c>
      <c r="G21" s="53"/>
      <c r="H21" s="22">
        <v>14961626487.360001</v>
      </c>
      <c r="I21" s="22">
        <v>15485626487.360001</v>
      </c>
    </row>
    <row r="22" spans="1:17" x14ac:dyDescent="0.3">
      <c r="A22" s="29"/>
    </row>
    <row r="23" spans="1:17" x14ac:dyDescent="0.3">
      <c r="A23" s="29"/>
      <c r="C23" s="32" t="s">
        <v>94</v>
      </c>
      <c r="D23" s="32"/>
      <c r="E23" s="32"/>
    </row>
    <row r="30" spans="1:17" x14ac:dyDescent="0.3"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3"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3"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</sheetData>
  <mergeCells count="2">
    <mergeCell ref="C8:I8"/>
    <mergeCell ref="C11:I11"/>
  </mergeCells>
  <hyperlinks>
    <hyperlink ref="A1" location="Índice!A1" display="Voltar" xr:uid="{8B03707C-2493-4016-836B-F61C5851839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BH53"/>
  <sheetViews>
    <sheetView workbookViewId="0">
      <pane xSplit="2" ySplit="2" topLeftCell="C3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5"/>
    <col min="2" max="2" width="6.5546875" style="35" customWidth="1"/>
    <col min="3" max="12" width="13.5546875" style="35" customWidth="1"/>
    <col min="13" max="18" width="11.5546875" style="35" customWidth="1"/>
    <col min="19" max="19" width="14.5546875" style="35" customWidth="1"/>
    <col min="20" max="20" width="16.44140625" style="35" customWidth="1"/>
    <col min="21" max="21" width="19" style="35" customWidth="1"/>
    <col min="22" max="25" width="14" style="35" customWidth="1"/>
    <col min="26" max="29" width="11.5546875" style="35" customWidth="1"/>
    <col min="30" max="35" width="13.5546875" style="35" customWidth="1"/>
    <col min="36" max="36" width="26.5546875" style="35" customWidth="1"/>
    <col min="37" max="39" width="18.44140625" style="35" customWidth="1"/>
    <col min="40" max="42" width="14.5546875" style="35" customWidth="1"/>
    <col min="43" max="44" width="19" style="35" customWidth="1"/>
    <col min="45" max="46" width="19.5546875" style="35" customWidth="1"/>
    <col min="47" max="49" width="14.44140625" style="35" customWidth="1"/>
    <col min="50" max="52" width="18.44140625" style="35" customWidth="1"/>
    <col min="53" max="53" width="13.5546875" style="35" customWidth="1"/>
    <col min="54" max="54" width="14.44140625" style="35" customWidth="1"/>
    <col min="55" max="55" width="15.44140625" style="35" customWidth="1"/>
    <col min="56" max="56" width="20.5546875" style="35" customWidth="1"/>
    <col min="57" max="57" width="12.5546875" style="35" customWidth="1"/>
    <col min="58" max="58" width="13.5546875" style="35" customWidth="1"/>
    <col min="59" max="59" width="14" style="35" customWidth="1"/>
    <col min="60" max="60" width="13.44140625" style="35" customWidth="1"/>
    <col min="61" max="16384" width="9.44140625" style="35"/>
  </cols>
  <sheetData>
    <row r="2" spans="2:60" ht="30.6" x14ac:dyDescent="0.2">
      <c r="B2" s="33" t="s">
        <v>0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4" t="s">
        <v>28</v>
      </c>
      <c r="X2" s="34" t="s">
        <v>29</v>
      </c>
      <c r="Y2" s="34" t="s">
        <v>30</v>
      </c>
      <c r="Z2" s="33" t="s">
        <v>31</v>
      </c>
      <c r="AA2" s="33" t="s">
        <v>5</v>
      </c>
      <c r="AB2" s="33" t="s">
        <v>4</v>
      </c>
      <c r="AC2" s="33" t="s">
        <v>32</v>
      </c>
      <c r="AD2" s="33" t="s">
        <v>33</v>
      </c>
      <c r="AE2" s="33" t="s">
        <v>34</v>
      </c>
      <c r="AF2" s="33" t="s">
        <v>35</v>
      </c>
      <c r="AG2" s="33" t="s">
        <v>36</v>
      </c>
      <c r="AH2" s="33" t="s">
        <v>37</v>
      </c>
      <c r="AI2" s="33" t="s">
        <v>38</v>
      </c>
      <c r="AJ2" s="33" t="s">
        <v>39</v>
      </c>
      <c r="AK2" s="33" t="s">
        <v>40</v>
      </c>
      <c r="AL2" s="33" t="s">
        <v>41</v>
      </c>
      <c r="AM2" s="33" t="s">
        <v>42</v>
      </c>
      <c r="AN2" s="33" t="s">
        <v>43</v>
      </c>
      <c r="AO2" s="33" t="s">
        <v>44</v>
      </c>
      <c r="AP2" s="33" t="s">
        <v>45</v>
      </c>
      <c r="AQ2" s="33" t="s">
        <v>46</v>
      </c>
      <c r="AR2" s="33" t="s">
        <v>47</v>
      </c>
      <c r="AS2" s="33" t="s">
        <v>48</v>
      </c>
      <c r="AT2" s="33" t="s">
        <v>49</v>
      </c>
      <c r="AU2" s="33" t="s">
        <v>50</v>
      </c>
      <c r="AV2" s="33" t="s">
        <v>51</v>
      </c>
      <c r="AW2" s="33" t="s">
        <v>52</v>
      </c>
      <c r="AX2" s="33" t="s">
        <v>53</v>
      </c>
      <c r="AY2" s="33" t="s">
        <v>54</v>
      </c>
      <c r="AZ2" s="33" t="s">
        <v>55</v>
      </c>
      <c r="BA2" s="33" t="s">
        <v>56</v>
      </c>
      <c r="BB2" s="33" t="s">
        <v>57</v>
      </c>
      <c r="BC2" s="33" t="s">
        <v>58</v>
      </c>
      <c r="BD2" s="33" t="s">
        <v>59</v>
      </c>
      <c r="BE2" s="33" t="s">
        <v>60</v>
      </c>
      <c r="BF2" s="33" t="s">
        <v>61</v>
      </c>
      <c r="BG2" s="33" t="s">
        <v>62</v>
      </c>
      <c r="BH2" s="33" t="s">
        <v>63</v>
      </c>
    </row>
    <row r="3" spans="2:60" x14ac:dyDescent="0.2">
      <c r="B3" s="35">
        <v>2000</v>
      </c>
      <c r="C3" s="36">
        <v>4820</v>
      </c>
      <c r="D3" s="36"/>
      <c r="E3" s="36">
        <v>67.510000000000005</v>
      </c>
      <c r="F3" s="36">
        <v>238136435</v>
      </c>
      <c r="G3" s="36">
        <v>139.34</v>
      </c>
      <c r="H3" s="36">
        <v>94.068434000000011</v>
      </c>
      <c r="I3" s="36">
        <v>45340985.188000001</v>
      </c>
      <c r="J3" s="36">
        <v>9946874</v>
      </c>
      <c r="K3" s="36">
        <v>9946874</v>
      </c>
      <c r="L3" s="36">
        <v>0</v>
      </c>
      <c r="M3" s="36"/>
      <c r="N3" s="36"/>
      <c r="O3" s="36"/>
      <c r="P3" s="36">
        <v>64000</v>
      </c>
      <c r="Q3" s="36">
        <v>10010874</v>
      </c>
      <c r="R3" s="36">
        <v>14546332</v>
      </c>
      <c r="S3" s="36">
        <v>6502000</v>
      </c>
      <c r="T3" s="36">
        <v>8044332</v>
      </c>
      <c r="U3" s="37">
        <v>0.17788408929255348</v>
      </c>
      <c r="V3" s="38">
        <v>0.52667629228387081</v>
      </c>
      <c r="W3" s="36">
        <v>227000</v>
      </c>
      <c r="X3" s="36">
        <v>1238000</v>
      </c>
      <c r="Y3" s="36">
        <v>11148000</v>
      </c>
      <c r="Z3" s="35" t="s">
        <v>64</v>
      </c>
      <c r="AA3" s="35" t="s">
        <v>64</v>
      </c>
      <c r="AB3" s="35" t="s">
        <v>64</v>
      </c>
      <c r="AF3" s="36">
        <v>17149</v>
      </c>
      <c r="AG3" s="36">
        <v>5705</v>
      </c>
      <c r="AH3" s="36">
        <v>22854</v>
      </c>
      <c r="AI3" s="36">
        <v>5443</v>
      </c>
      <c r="AJ3" s="36">
        <v>3810.1</v>
      </c>
      <c r="AK3" s="36">
        <v>11148</v>
      </c>
      <c r="AL3" s="36">
        <v>9515.1</v>
      </c>
      <c r="AM3" s="36">
        <v>26664.1</v>
      </c>
      <c r="AN3" s="38">
        <v>0.14289250340345258</v>
      </c>
      <c r="AO3" s="36">
        <v>313</v>
      </c>
      <c r="AP3" s="36">
        <v>422.55</v>
      </c>
      <c r="AQ3" s="36">
        <v>27086.649999999998</v>
      </c>
      <c r="AR3" s="36">
        <v>28297</v>
      </c>
      <c r="AS3" s="38">
        <v>0.19235254620631162</v>
      </c>
      <c r="AT3" s="38">
        <v>0.39396402445488921</v>
      </c>
      <c r="AU3" s="36">
        <v>53.194520547945203</v>
      </c>
      <c r="AV3" s="36">
        <v>19416</v>
      </c>
      <c r="AW3" s="36">
        <v>2267</v>
      </c>
      <c r="AX3" s="38">
        <v>8.3694366043789103E-2</v>
      </c>
      <c r="AY3" s="38">
        <v>0.13219429704355939</v>
      </c>
      <c r="AZ3" s="36"/>
      <c r="BA3" s="36"/>
      <c r="BB3" s="36"/>
      <c r="BC3" s="36"/>
      <c r="BD3" s="38"/>
      <c r="BE3" s="38"/>
      <c r="BF3" s="36">
        <v>5705</v>
      </c>
      <c r="BG3" s="36">
        <v>3810.1</v>
      </c>
      <c r="BH3" s="36">
        <v>2267</v>
      </c>
    </row>
    <row r="4" spans="2:60" x14ac:dyDescent="0.2">
      <c r="B4" s="35">
        <v>2001</v>
      </c>
      <c r="C4" s="36">
        <v>5020</v>
      </c>
      <c r="D4" s="36"/>
      <c r="E4" s="36">
        <v>69.44</v>
      </c>
      <c r="F4" s="36">
        <v>291992358</v>
      </c>
      <c r="G4" s="36">
        <v>138.07</v>
      </c>
      <c r="H4" s="36">
        <v>95.875807999999992</v>
      </c>
      <c r="I4" s="36">
        <v>48129655.615999997</v>
      </c>
      <c r="J4" s="36">
        <v>11509199</v>
      </c>
      <c r="K4" s="36">
        <v>11509199</v>
      </c>
      <c r="L4" s="36">
        <v>0</v>
      </c>
      <c r="M4" s="36"/>
      <c r="N4" s="36"/>
      <c r="O4" s="36"/>
      <c r="P4" s="36">
        <v>118000</v>
      </c>
      <c r="Q4" s="36">
        <v>11627199</v>
      </c>
      <c r="R4" s="36">
        <v>19490829</v>
      </c>
      <c r="S4" s="36">
        <v>11173000</v>
      </c>
      <c r="T4" s="36">
        <v>8317829</v>
      </c>
      <c r="U4" s="37">
        <v>0.28086060606060603</v>
      </c>
      <c r="V4" s="38">
        <v>0.50609333977684168</v>
      </c>
      <c r="W4" s="36">
        <v>342201.12400000001</v>
      </c>
      <c r="X4" s="36">
        <v>1318000</v>
      </c>
      <c r="Y4" s="36">
        <v>10265000</v>
      </c>
      <c r="Z4" s="35" t="s">
        <v>64</v>
      </c>
      <c r="AA4" s="35" t="s">
        <v>64</v>
      </c>
      <c r="AB4" s="35" t="s">
        <v>64</v>
      </c>
      <c r="AF4" s="36">
        <v>16885</v>
      </c>
      <c r="AG4" s="36">
        <v>6008</v>
      </c>
      <c r="AH4" s="36">
        <v>22893</v>
      </c>
      <c r="AI4" s="36">
        <v>4257</v>
      </c>
      <c r="AJ4" s="36">
        <v>2979.8999999999996</v>
      </c>
      <c r="AK4" s="36">
        <v>10265</v>
      </c>
      <c r="AL4" s="36">
        <v>8987.9</v>
      </c>
      <c r="AM4" s="36">
        <v>25872.9</v>
      </c>
      <c r="AN4" s="38">
        <v>0.11517456489222312</v>
      </c>
      <c r="AO4" s="36">
        <v>572</v>
      </c>
      <c r="AP4" s="36">
        <v>772.2</v>
      </c>
      <c r="AQ4" s="36">
        <v>26645.100000000002</v>
      </c>
      <c r="AR4" s="36">
        <v>27150</v>
      </c>
      <c r="AS4" s="38">
        <v>0.15679558011049724</v>
      </c>
      <c r="AT4" s="38">
        <v>0.37808471454880294</v>
      </c>
      <c r="AU4" s="36">
        <v>53.854794520547948</v>
      </c>
      <c r="AV4" s="36">
        <v>19657</v>
      </c>
      <c r="AW4" s="36">
        <v>2772</v>
      </c>
      <c r="AX4" s="38">
        <v>0.1040341376087911</v>
      </c>
      <c r="AY4" s="38">
        <v>0.16416938110749185</v>
      </c>
      <c r="AZ4" s="36"/>
      <c r="BA4" s="36"/>
      <c r="BB4" s="36"/>
      <c r="BC4" s="36"/>
      <c r="BD4" s="38"/>
      <c r="BE4" s="38"/>
      <c r="BF4" s="36">
        <v>6008</v>
      </c>
      <c r="BG4" s="36">
        <v>2979.8999999999996</v>
      </c>
      <c r="BH4" s="36">
        <v>2772</v>
      </c>
    </row>
    <row r="5" spans="2:60" x14ac:dyDescent="0.2">
      <c r="B5" s="35">
        <v>2002</v>
      </c>
      <c r="C5" s="36">
        <v>5210</v>
      </c>
      <c r="D5" s="36"/>
      <c r="E5" s="36">
        <v>71.31</v>
      </c>
      <c r="F5" s="36">
        <v>321695487</v>
      </c>
      <c r="G5" s="36">
        <v>144.63999999999999</v>
      </c>
      <c r="H5" s="36">
        <v>103.14278399999999</v>
      </c>
      <c r="I5" s="36">
        <v>53737390.464000002</v>
      </c>
      <c r="J5" s="36">
        <v>12650472</v>
      </c>
      <c r="K5" s="36">
        <v>12650472</v>
      </c>
      <c r="L5" s="36">
        <v>0</v>
      </c>
      <c r="M5" s="36"/>
      <c r="N5" s="36"/>
      <c r="O5" s="36"/>
      <c r="P5" s="36">
        <v>1710.4669999999999</v>
      </c>
      <c r="Q5" s="36">
        <v>12652182.467</v>
      </c>
      <c r="R5" s="36">
        <v>22456299</v>
      </c>
      <c r="S5" s="36">
        <v>13354000</v>
      </c>
      <c r="T5" s="36">
        <v>9102299</v>
      </c>
      <c r="U5" s="37">
        <v>0.3175429533703335</v>
      </c>
      <c r="V5" s="38">
        <v>0.48629475243967329</v>
      </c>
      <c r="W5" s="36">
        <v>781681.89799999993</v>
      </c>
      <c r="X5" s="36">
        <v>921800</v>
      </c>
      <c r="Y5" s="36">
        <v>11593800</v>
      </c>
      <c r="Z5" s="35" t="s">
        <v>64</v>
      </c>
      <c r="AA5" s="35" t="s">
        <v>64</v>
      </c>
      <c r="AB5" s="35" t="s">
        <v>64</v>
      </c>
      <c r="AF5" s="36">
        <v>16146</v>
      </c>
      <c r="AG5" s="36">
        <v>7250.4</v>
      </c>
      <c r="AH5" s="36">
        <v>23396.400000000001</v>
      </c>
      <c r="AI5" s="36">
        <v>4343.3999999999996</v>
      </c>
      <c r="AJ5" s="36">
        <v>3040.3799999999997</v>
      </c>
      <c r="AK5" s="36">
        <v>11593.8</v>
      </c>
      <c r="AL5" s="36">
        <v>10290.779999999999</v>
      </c>
      <c r="AM5" s="36">
        <v>26436.780000000002</v>
      </c>
      <c r="AN5" s="38">
        <v>0.1150056852612156</v>
      </c>
      <c r="AO5" s="36">
        <v>980</v>
      </c>
      <c r="AP5" s="36">
        <v>1323</v>
      </c>
      <c r="AQ5" s="36">
        <v>27759.780000000002</v>
      </c>
      <c r="AR5" s="36">
        <v>27739.8</v>
      </c>
      <c r="AS5" s="38">
        <v>0.15657647135163194</v>
      </c>
      <c r="AT5" s="38">
        <v>0.41794821880474986</v>
      </c>
      <c r="AU5" s="36">
        <v>53.363561643835617</v>
      </c>
      <c r="AV5" s="36">
        <v>19477.7</v>
      </c>
      <c r="AW5" s="36">
        <v>3331.7000000000007</v>
      </c>
      <c r="AX5" s="38">
        <v>0.12001896268630373</v>
      </c>
      <c r="AY5" s="38">
        <v>0.20634832156571292</v>
      </c>
      <c r="AZ5" s="36"/>
      <c r="BA5" s="36"/>
      <c r="BB5" s="36"/>
      <c r="BC5" s="36"/>
      <c r="BD5" s="38"/>
      <c r="BE5" s="38"/>
      <c r="BF5" s="36">
        <v>7250.4</v>
      </c>
      <c r="BG5" s="36">
        <v>3040.3799999999997</v>
      </c>
      <c r="BH5" s="36">
        <v>3331.7000000000007</v>
      </c>
    </row>
    <row r="6" spans="2:60" x14ac:dyDescent="0.2">
      <c r="B6" s="35">
        <v>2003</v>
      </c>
      <c r="C6" s="36">
        <v>5380</v>
      </c>
      <c r="D6" s="36"/>
      <c r="E6" s="36">
        <v>72.58</v>
      </c>
      <c r="F6" s="36">
        <v>349631664</v>
      </c>
      <c r="G6" s="36">
        <v>146.43</v>
      </c>
      <c r="H6" s="36">
        <v>106.27889399999999</v>
      </c>
      <c r="I6" s="36">
        <v>57178044.971999995</v>
      </c>
      <c r="J6" s="36">
        <v>14513750</v>
      </c>
      <c r="K6" s="36">
        <v>14513750</v>
      </c>
      <c r="L6" s="36">
        <v>0</v>
      </c>
      <c r="M6" s="36"/>
      <c r="N6" s="36"/>
      <c r="O6" s="36"/>
      <c r="P6" s="36">
        <v>6137.2690000000002</v>
      </c>
      <c r="Q6" s="36">
        <v>14519887.268999999</v>
      </c>
      <c r="R6" s="36">
        <v>24447827</v>
      </c>
      <c r="S6" s="36">
        <v>12914000</v>
      </c>
      <c r="T6" s="36">
        <v>11533827</v>
      </c>
      <c r="U6" s="37">
        <v>0.30733035632289468</v>
      </c>
      <c r="V6" s="38">
        <v>0.49935570154885589</v>
      </c>
      <c r="W6" s="36">
        <v>743227.49099999992</v>
      </c>
      <c r="X6" s="36">
        <v>893300</v>
      </c>
      <c r="Y6" s="36">
        <v>11019100</v>
      </c>
      <c r="Z6" s="35" t="s">
        <v>64</v>
      </c>
      <c r="AA6" s="35" t="s">
        <v>64</v>
      </c>
      <c r="AB6" s="35" t="s">
        <v>64</v>
      </c>
      <c r="AF6" s="36">
        <v>17032</v>
      </c>
      <c r="AG6" s="36">
        <v>7257</v>
      </c>
      <c r="AH6" s="36">
        <v>24289</v>
      </c>
      <c r="AI6" s="36">
        <v>3762.1</v>
      </c>
      <c r="AJ6" s="36">
        <v>2633.47</v>
      </c>
      <c r="AK6" s="36">
        <v>11019.1</v>
      </c>
      <c r="AL6" s="36">
        <v>9890.4699999999993</v>
      </c>
      <c r="AM6" s="36">
        <v>26922.47</v>
      </c>
      <c r="AN6" s="38">
        <v>9.7816805070262858E-2</v>
      </c>
      <c r="AO6" s="36">
        <v>1328</v>
      </c>
      <c r="AP6" s="36">
        <v>1792.8000000000002</v>
      </c>
      <c r="AQ6" s="36">
        <v>28715.27</v>
      </c>
      <c r="AR6" s="36">
        <v>28051.1</v>
      </c>
      <c r="AS6" s="38">
        <v>0.13411595267208773</v>
      </c>
      <c r="AT6" s="38">
        <v>0.39282238486191273</v>
      </c>
      <c r="AU6" s="36">
        <v>52.70301369863013</v>
      </c>
      <c r="AV6" s="36">
        <v>19236.599999999999</v>
      </c>
      <c r="AW6" s="36">
        <v>2204.5999999999985</v>
      </c>
      <c r="AX6" s="38">
        <v>7.6774482705543032E-2</v>
      </c>
      <c r="AY6" s="38">
        <v>0.12943870361672138</v>
      </c>
      <c r="AZ6" s="36">
        <v>20.123235280873093</v>
      </c>
      <c r="BA6" s="36">
        <v>8.5741145158111784</v>
      </c>
      <c r="BB6" s="36">
        <v>43.699183502608953</v>
      </c>
      <c r="BC6" s="36">
        <v>59.286778248510537</v>
      </c>
      <c r="BD6" s="38">
        <v>0.60360878499461623</v>
      </c>
      <c r="BE6" s="38">
        <v>1.5218099465061255E-3</v>
      </c>
      <c r="BF6" s="36">
        <v>7257</v>
      </c>
      <c r="BG6" s="36">
        <v>2633.47</v>
      </c>
      <c r="BH6" s="36">
        <v>2204.5999999999985</v>
      </c>
    </row>
    <row r="7" spans="2:60" x14ac:dyDescent="0.2">
      <c r="B7" s="35">
        <v>2004</v>
      </c>
      <c r="C7" s="36">
        <v>5650.65</v>
      </c>
      <c r="D7" s="36"/>
      <c r="E7" s="36">
        <v>73.899000000000001</v>
      </c>
      <c r="F7" s="36">
        <v>376017184</v>
      </c>
      <c r="G7" s="36">
        <v>144.21</v>
      </c>
      <c r="H7" s="36">
        <v>106.5697479</v>
      </c>
      <c r="I7" s="36">
        <v>60218834.597113498</v>
      </c>
      <c r="J7" s="36">
        <v>14742325</v>
      </c>
      <c r="K7" s="36">
        <v>14742325</v>
      </c>
      <c r="L7" s="36">
        <v>0</v>
      </c>
      <c r="M7" s="36"/>
      <c r="N7" s="36"/>
      <c r="O7" s="36"/>
      <c r="P7" s="36">
        <v>376.34399999999999</v>
      </c>
      <c r="Q7" s="36">
        <v>14742701.344000001</v>
      </c>
      <c r="R7" s="36">
        <v>25990877</v>
      </c>
      <c r="S7" s="36">
        <v>15764000</v>
      </c>
      <c r="T7" s="36">
        <v>10226877</v>
      </c>
      <c r="U7" s="37">
        <v>0.36507433794864902</v>
      </c>
      <c r="V7" s="38">
        <v>0.49189460594482881</v>
      </c>
      <c r="W7" s="36">
        <v>2371358.8630000004</v>
      </c>
      <c r="X7" s="36">
        <v>1005000</v>
      </c>
      <c r="Y7" s="36">
        <v>12286000</v>
      </c>
      <c r="Z7" s="35" t="s">
        <v>64</v>
      </c>
      <c r="AA7" s="35" t="s">
        <v>64</v>
      </c>
      <c r="AB7" s="35" t="s">
        <v>64</v>
      </c>
      <c r="AF7" s="36">
        <v>17611</v>
      </c>
      <c r="AG7" s="36">
        <v>7451</v>
      </c>
      <c r="AH7" s="36">
        <v>25062</v>
      </c>
      <c r="AI7" s="36">
        <v>4835</v>
      </c>
      <c r="AJ7" s="36">
        <v>3384.5</v>
      </c>
      <c r="AK7" s="36">
        <v>12286</v>
      </c>
      <c r="AL7" s="36">
        <v>10835.5</v>
      </c>
      <c r="AM7" s="36">
        <v>28446.5</v>
      </c>
      <c r="AN7" s="38">
        <v>0.11897773012497144</v>
      </c>
      <c r="AO7" s="36">
        <v>1580</v>
      </c>
      <c r="AP7" s="36">
        <v>2133</v>
      </c>
      <c r="AQ7" s="36">
        <v>30579.5</v>
      </c>
      <c r="AR7" s="36">
        <v>29897</v>
      </c>
      <c r="AS7" s="38">
        <v>0.16172191189751481</v>
      </c>
      <c r="AT7" s="38">
        <v>0.41094424189718032</v>
      </c>
      <c r="AU7" s="36">
        <v>53.852054794520548</v>
      </c>
      <c r="AV7" s="36">
        <v>19656</v>
      </c>
      <c r="AW7" s="36">
        <v>2045</v>
      </c>
      <c r="AX7" s="38">
        <v>6.6874867149560979E-2</v>
      </c>
      <c r="AY7" s="38">
        <v>0.11612060643915735</v>
      </c>
      <c r="AZ7" s="36">
        <v>198.75924543613482</v>
      </c>
      <c r="BA7" s="36">
        <v>84.092620393199738</v>
      </c>
      <c r="BB7" s="36">
        <v>420.59551484733834</v>
      </c>
      <c r="BC7" s="36">
        <v>577.26872622247129</v>
      </c>
      <c r="BD7" s="38">
        <v>0.59790614962949096</v>
      </c>
      <c r="BE7" s="38">
        <v>1.3754165857758903E-2</v>
      </c>
      <c r="BF7" s="36">
        <v>7451</v>
      </c>
      <c r="BG7" s="36">
        <v>3384.5</v>
      </c>
      <c r="BH7" s="36">
        <v>2045</v>
      </c>
    </row>
    <row r="8" spans="2:60" x14ac:dyDescent="0.2">
      <c r="B8" s="35">
        <v>2005</v>
      </c>
      <c r="C8" s="36">
        <v>5840</v>
      </c>
      <c r="D8" s="36"/>
      <c r="E8" s="36">
        <v>73.87</v>
      </c>
      <c r="F8" s="36">
        <v>384414849</v>
      </c>
      <c r="G8" s="36">
        <v>145.31</v>
      </c>
      <c r="H8" s="36">
        <v>107.34049700000001</v>
      </c>
      <c r="I8" s="36">
        <v>62686850.248000011</v>
      </c>
      <c r="J8" s="36">
        <v>16170217</v>
      </c>
      <c r="K8" s="36">
        <v>16170217</v>
      </c>
      <c r="L8" s="36">
        <v>0</v>
      </c>
      <c r="M8" s="36"/>
      <c r="N8" s="36"/>
      <c r="O8" s="36"/>
      <c r="P8" s="36">
        <v>226.523</v>
      </c>
      <c r="Q8" s="36">
        <v>16170443.523</v>
      </c>
      <c r="R8" s="36">
        <v>26235527</v>
      </c>
      <c r="S8" s="36">
        <v>18147000</v>
      </c>
      <c r="T8" s="36">
        <v>8088527</v>
      </c>
      <c r="U8" s="37">
        <v>0.39653532327586205</v>
      </c>
      <c r="V8" s="38">
        <v>0.49581676584633239</v>
      </c>
      <c r="W8" s="36">
        <v>2592292.986</v>
      </c>
      <c r="X8" s="36">
        <v>695492</v>
      </c>
      <c r="Y8" s="36">
        <v>13293980</v>
      </c>
      <c r="Z8" s="35">
        <v>8</v>
      </c>
      <c r="AA8" s="35" t="s">
        <v>64</v>
      </c>
      <c r="AB8" s="35">
        <v>0</v>
      </c>
      <c r="AF8" s="36">
        <v>17656.347971999996</v>
      </c>
      <c r="AG8" s="36">
        <v>7637.6790000000001</v>
      </c>
      <c r="AH8" s="36">
        <v>25294.026971999996</v>
      </c>
      <c r="AI8" s="36">
        <v>5656.3010000000004</v>
      </c>
      <c r="AJ8" s="36">
        <v>3959.4106999999999</v>
      </c>
      <c r="AK8" s="36">
        <v>13293.98</v>
      </c>
      <c r="AL8" s="36">
        <v>11597.0897</v>
      </c>
      <c r="AM8" s="36">
        <v>29253.437671999996</v>
      </c>
      <c r="AN8" s="38">
        <v>0.13534856123216452</v>
      </c>
      <c r="AO8" s="36">
        <v>1944.6383884022994</v>
      </c>
      <c r="AP8" s="36">
        <v>2625.2618243431043</v>
      </c>
      <c r="AQ8" s="36">
        <v>31878.699496343099</v>
      </c>
      <c r="AR8" s="36">
        <v>30950.327971999995</v>
      </c>
      <c r="AS8" s="38">
        <v>0.18275415385313906</v>
      </c>
      <c r="AT8" s="38">
        <v>0.42952630460093144</v>
      </c>
      <c r="AU8" s="36">
        <v>55.967287671232882</v>
      </c>
      <c r="AV8" s="36">
        <v>20428.060000000001</v>
      </c>
      <c r="AW8" s="36">
        <v>2771.7120280000054</v>
      </c>
      <c r="AX8" s="38">
        <v>8.6945580333914085E-2</v>
      </c>
      <c r="AY8" s="38">
        <v>0.15698104910457561</v>
      </c>
      <c r="AZ8" s="36">
        <v>588.54558869895004</v>
      </c>
      <c r="BA8" s="36">
        <v>254.58958389793398</v>
      </c>
      <c r="BB8" s="36">
        <v>1675.7925875363558</v>
      </c>
      <c r="BC8" s="36">
        <v>2016.189983872333</v>
      </c>
      <c r="BD8" s="38">
        <v>0.66528012992627994</v>
      </c>
      <c r="BE8" s="38">
        <v>5.2567783943902449E-2</v>
      </c>
      <c r="BF8" s="36">
        <v>7637.6790000000001</v>
      </c>
      <c r="BG8" s="36">
        <v>3959.4106999999999</v>
      </c>
      <c r="BH8" s="36">
        <v>2771.7120280000054</v>
      </c>
    </row>
    <row r="9" spans="2:60" x14ac:dyDescent="0.2">
      <c r="B9" s="35">
        <v>2006</v>
      </c>
      <c r="C9" s="36">
        <v>6163.2</v>
      </c>
      <c r="D9" s="36"/>
      <c r="E9" s="36">
        <v>77.037999999999997</v>
      </c>
      <c r="F9" s="36">
        <v>428928327</v>
      </c>
      <c r="G9" s="36">
        <v>149.47</v>
      </c>
      <c r="H9" s="36">
        <v>115.14869859999999</v>
      </c>
      <c r="I9" s="36">
        <v>70968445.921151996</v>
      </c>
      <c r="J9" s="36">
        <v>19231900</v>
      </c>
      <c r="K9" s="36">
        <v>19231900</v>
      </c>
      <c r="L9" s="36">
        <v>0</v>
      </c>
      <c r="M9" s="36"/>
      <c r="N9" s="36"/>
      <c r="O9" s="36"/>
      <c r="P9" s="36">
        <v>95.96</v>
      </c>
      <c r="Q9" s="36">
        <v>19231995.960000001</v>
      </c>
      <c r="R9" s="36">
        <v>30899979</v>
      </c>
      <c r="S9" s="36">
        <v>18870000</v>
      </c>
      <c r="T9" s="36">
        <v>12029979</v>
      </c>
      <c r="U9" s="37">
        <v>0.40354122071159965</v>
      </c>
      <c r="V9" s="38">
        <v>0.48729501393292679</v>
      </c>
      <c r="W9" s="36">
        <v>3428862.4890000001</v>
      </c>
      <c r="X9" s="36">
        <v>1140000</v>
      </c>
      <c r="Y9" s="36">
        <v>12294728</v>
      </c>
      <c r="Z9" s="35">
        <v>24</v>
      </c>
      <c r="AA9" s="35" t="s">
        <v>64</v>
      </c>
      <c r="AB9" s="35">
        <v>0</v>
      </c>
      <c r="AF9" s="36">
        <v>18753</v>
      </c>
      <c r="AG9" s="36">
        <v>5200.0820000000003</v>
      </c>
      <c r="AH9" s="36">
        <v>23953.082000000002</v>
      </c>
      <c r="AI9" s="36">
        <v>7094.6459999999997</v>
      </c>
      <c r="AJ9" s="36">
        <v>4966.2521999999999</v>
      </c>
      <c r="AK9" s="36">
        <v>12294.727999999999</v>
      </c>
      <c r="AL9" s="36">
        <v>10166.334200000001</v>
      </c>
      <c r="AM9" s="36">
        <v>28919.334200000001</v>
      </c>
      <c r="AN9" s="38">
        <v>0.17172775021909045</v>
      </c>
      <c r="AO9" s="36">
        <v>2306.6</v>
      </c>
      <c r="AP9" s="36">
        <v>3113.9100000000003</v>
      </c>
      <c r="AQ9" s="36">
        <v>32033.244200000001</v>
      </c>
      <c r="AR9" s="36">
        <v>31047.727999999999</v>
      </c>
      <c r="AS9" s="38">
        <v>0.22850773492991178</v>
      </c>
      <c r="AT9" s="38">
        <v>0.3959944508660988</v>
      </c>
      <c r="AU9" s="36">
        <v>58.601999999999997</v>
      </c>
      <c r="AV9" s="36">
        <v>21389.73</v>
      </c>
      <c r="AW9" s="36">
        <v>2636.7299999999996</v>
      </c>
      <c r="AX9" s="38">
        <v>8.2312299795098479E-2</v>
      </c>
      <c r="AY9" s="38">
        <v>0.14060310350343944</v>
      </c>
      <c r="AZ9" s="36">
        <v>848.58597694725404</v>
      </c>
      <c r="BA9" s="36">
        <v>235.3072395977087</v>
      </c>
      <c r="BB9" s="36">
        <v>4166.10649102755</v>
      </c>
      <c r="BC9" s="36">
        <v>4000.1677602642476</v>
      </c>
      <c r="BD9" s="38">
        <v>0.79354413772984123</v>
      </c>
      <c r="BE9" s="38">
        <v>0.1300557154004261</v>
      </c>
      <c r="BF9" s="36">
        <v>5200.0820000000003</v>
      </c>
      <c r="BG9" s="36">
        <v>4966.2521999999999</v>
      </c>
      <c r="BH9" s="36">
        <v>2636.7299999999996</v>
      </c>
    </row>
    <row r="10" spans="2:60" x14ac:dyDescent="0.2">
      <c r="B10" s="35">
        <v>2007</v>
      </c>
      <c r="C10" s="36">
        <v>6323.0030000000006</v>
      </c>
      <c r="D10" s="36"/>
      <c r="E10" s="36">
        <v>79.012</v>
      </c>
      <c r="F10" s="36">
        <v>495671096</v>
      </c>
      <c r="G10" s="36">
        <v>146.27000000000001</v>
      </c>
      <c r="H10" s="36">
        <v>115.57085240000001</v>
      </c>
      <c r="I10" s="36">
        <v>73075484.643775731</v>
      </c>
      <c r="J10" s="36">
        <v>22778662</v>
      </c>
      <c r="K10" s="36">
        <v>22778662</v>
      </c>
      <c r="L10" s="36">
        <v>0</v>
      </c>
      <c r="M10" s="36"/>
      <c r="N10" s="36"/>
      <c r="O10" s="36"/>
      <c r="P10" s="36">
        <v>4107.8679999999995</v>
      </c>
      <c r="Q10" s="36">
        <v>22782769.868000001</v>
      </c>
      <c r="R10" s="36">
        <v>32469657</v>
      </c>
      <c r="S10" s="36">
        <v>19344000</v>
      </c>
      <c r="T10" s="36">
        <v>13125657</v>
      </c>
      <c r="U10" s="37">
        <v>0.40964880502116002</v>
      </c>
      <c r="V10" s="38">
        <v>0.53792743611726734</v>
      </c>
      <c r="W10" s="36">
        <v>3532667.2579999999</v>
      </c>
      <c r="X10" s="36">
        <v>682902.61199999962</v>
      </c>
      <c r="Y10" s="36">
        <v>16593019</v>
      </c>
      <c r="Z10" s="35">
        <v>26</v>
      </c>
      <c r="AA10" s="35" t="s">
        <v>64</v>
      </c>
      <c r="AB10" s="35">
        <v>0</v>
      </c>
      <c r="AF10" s="36">
        <v>18554</v>
      </c>
      <c r="AG10" s="36">
        <v>6227.02</v>
      </c>
      <c r="AH10" s="36">
        <v>24781.02</v>
      </c>
      <c r="AI10" s="36">
        <v>10365.999</v>
      </c>
      <c r="AJ10" s="36">
        <v>7256.1992999999993</v>
      </c>
      <c r="AK10" s="36">
        <v>16593.019</v>
      </c>
      <c r="AL10" s="36">
        <v>13483.219300000001</v>
      </c>
      <c r="AM10" s="36">
        <v>32037.219300000001</v>
      </c>
      <c r="AN10" s="38">
        <v>0.22649279364891695</v>
      </c>
      <c r="AO10" s="36">
        <v>2559</v>
      </c>
      <c r="AP10" s="36">
        <v>3454.65</v>
      </c>
      <c r="AQ10" s="36">
        <v>35491.869299999998</v>
      </c>
      <c r="AR10" s="36">
        <v>35147.019</v>
      </c>
      <c r="AS10" s="38">
        <v>0.29493252329593017</v>
      </c>
      <c r="AT10" s="38">
        <v>0.47210316755455134</v>
      </c>
      <c r="AU10" s="36">
        <v>60.832287671232876</v>
      </c>
      <c r="AV10" s="36">
        <v>22203.785</v>
      </c>
      <c r="AW10" s="36">
        <v>3649.7849999999999</v>
      </c>
      <c r="AX10" s="38">
        <v>0.10283439762357065</v>
      </c>
      <c r="AY10" s="38">
        <v>0.19671149078365852</v>
      </c>
      <c r="AZ10" s="36">
        <v>2407.0623262631716</v>
      </c>
      <c r="BA10" s="36">
        <v>807.8487251744798</v>
      </c>
      <c r="BB10" s="36">
        <v>7702.6731354366857</v>
      </c>
      <c r="BC10" s="36">
        <v>8606.7822462433323</v>
      </c>
      <c r="BD10" s="38">
        <v>0.70552908075554133</v>
      </c>
      <c r="BE10" s="38">
        <v>0.21702641442547763</v>
      </c>
      <c r="BF10" s="36">
        <v>6227.02</v>
      </c>
      <c r="BG10" s="36">
        <v>7256.1992999999993</v>
      </c>
      <c r="BH10" s="36">
        <v>3649.7849999999999</v>
      </c>
    </row>
    <row r="11" spans="2:60" x14ac:dyDescent="0.2">
      <c r="B11" s="35">
        <v>2008</v>
      </c>
      <c r="C11" s="36">
        <v>7057.8</v>
      </c>
      <c r="D11" s="36"/>
      <c r="E11" s="36">
        <v>80.965000000000003</v>
      </c>
      <c r="F11" s="36">
        <v>553640852</v>
      </c>
      <c r="G11" s="36">
        <v>142.01</v>
      </c>
      <c r="H11" s="36">
        <v>114.9783965</v>
      </c>
      <c r="I11" s="36">
        <v>81149452.681769997</v>
      </c>
      <c r="J11" s="36">
        <v>27210007</v>
      </c>
      <c r="K11" s="36">
        <v>27210007</v>
      </c>
      <c r="L11" s="36">
        <v>0</v>
      </c>
      <c r="M11" s="36"/>
      <c r="N11" s="36"/>
      <c r="O11" s="36"/>
      <c r="P11" s="36">
        <v>466.553</v>
      </c>
      <c r="Q11" s="36">
        <v>27210473.552999999</v>
      </c>
      <c r="R11" s="36">
        <v>31351954</v>
      </c>
      <c r="S11" s="36">
        <v>19472000</v>
      </c>
      <c r="T11" s="36">
        <v>11879954</v>
      </c>
      <c r="U11" s="37">
        <v>0.41033647805305673</v>
      </c>
      <c r="V11" s="38">
        <v>0.58752093506160041</v>
      </c>
      <c r="W11" s="36">
        <v>5123992.8950000005</v>
      </c>
      <c r="X11" s="36">
        <v>1521500</v>
      </c>
      <c r="Y11" s="36">
        <v>21282600</v>
      </c>
      <c r="Z11" s="35">
        <v>34</v>
      </c>
      <c r="AA11" s="35" t="s">
        <v>64</v>
      </c>
      <c r="AB11" s="35">
        <v>-4</v>
      </c>
      <c r="AC11" s="35">
        <v>1</v>
      </c>
      <c r="AE11" s="35">
        <v>1</v>
      </c>
      <c r="AF11" s="36">
        <v>18881.099999999999</v>
      </c>
      <c r="AG11" s="36">
        <v>6615.9</v>
      </c>
      <c r="AH11" s="36">
        <v>25497</v>
      </c>
      <c r="AI11" s="36">
        <v>14666.7</v>
      </c>
      <c r="AJ11" s="36">
        <v>10266.69</v>
      </c>
      <c r="AK11" s="36">
        <v>21282.6</v>
      </c>
      <c r="AL11" s="36">
        <v>16882.59</v>
      </c>
      <c r="AM11" s="36">
        <v>35763.69</v>
      </c>
      <c r="AN11" s="38">
        <v>0.28707021003705152</v>
      </c>
      <c r="AO11" s="36">
        <v>2452.6433905332642</v>
      </c>
      <c r="AP11" s="36">
        <v>3311.0685772199067</v>
      </c>
      <c r="AQ11" s="36">
        <v>39074.758577219909</v>
      </c>
      <c r="AR11" s="36">
        <v>40163.699999999997</v>
      </c>
      <c r="AS11" s="38">
        <v>0.36517302937727353</v>
      </c>
      <c r="AT11" s="38">
        <v>0.52989639898714513</v>
      </c>
      <c r="AU11" s="36">
        <v>59.224788413698633</v>
      </c>
      <c r="AV11" s="36">
        <v>21617.047771000001</v>
      </c>
      <c r="AW11" s="36">
        <v>2735.9477710000028</v>
      </c>
      <c r="AX11" s="38">
        <v>7.0018289827516067E-2</v>
      </c>
      <c r="AY11" s="38">
        <v>0.1449040453681196</v>
      </c>
      <c r="AZ11" s="36">
        <v>3671.8575101624074</v>
      </c>
      <c r="BA11" s="36">
        <v>1286.6115905049744</v>
      </c>
      <c r="BB11" s="36">
        <v>12327.187294314645</v>
      </c>
      <c r="BC11" s="36">
        <v>13587.500206687633</v>
      </c>
      <c r="BD11" s="38">
        <v>0.7131454549734767</v>
      </c>
      <c r="BE11" s="38">
        <v>0.31547699187836414</v>
      </c>
      <c r="BF11" s="36">
        <v>6615.9</v>
      </c>
      <c r="BG11" s="36">
        <v>10266.69</v>
      </c>
      <c r="BH11" s="36">
        <v>2735.9477710000028</v>
      </c>
    </row>
    <row r="12" spans="2:60" x14ac:dyDescent="0.2">
      <c r="B12" s="35">
        <v>2009</v>
      </c>
      <c r="C12" s="36">
        <v>7409.6</v>
      </c>
      <c r="D12" s="36"/>
      <c r="E12" s="36">
        <v>81.584999999999994</v>
      </c>
      <c r="F12" s="36">
        <v>622523338</v>
      </c>
      <c r="G12" s="36">
        <v>129.86000000000001</v>
      </c>
      <c r="H12" s="36">
        <v>105.946281</v>
      </c>
      <c r="I12" s="36">
        <v>78501956.369760007</v>
      </c>
      <c r="J12" s="36">
        <v>26104824</v>
      </c>
      <c r="K12" s="36">
        <v>26104824</v>
      </c>
      <c r="L12" s="36">
        <v>0</v>
      </c>
      <c r="M12" s="36"/>
      <c r="N12" s="36"/>
      <c r="O12" s="36"/>
      <c r="P12" s="36">
        <v>4407.8770000000004</v>
      </c>
      <c r="Q12" s="36">
        <v>26109231.877</v>
      </c>
      <c r="R12" s="36">
        <v>33934053</v>
      </c>
      <c r="S12" s="36">
        <v>24294000</v>
      </c>
      <c r="T12" s="36">
        <v>9640053</v>
      </c>
      <c r="U12" s="37">
        <v>0.50048204603580559</v>
      </c>
      <c r="V12" s="38">
        <v>0.55731523536509842</v>
      </c>
      <c r="W12" s="36">
        <v>3296464.8680000002</v>
      </c>
      <c r="X12" s="36">
        <v>1445424.9999999998</v>
      </c>
      <c r="Y12" s="36">
        <v>22823220.608750008</v>
      </c>
      <c r="Z12" s="35">
        <v>21</v>
      </c>
      <c r="AA12" s="35" t="s">
        <v>64</v>
      </c>
      <c r="AB12" s="35">
        <v>-5</v>
      </c>
      <c r="AE12" s="35">
        <v>0</v>
      </c>
      <c r="AF12" s="36">
        <v>19057</v>
      </c>
      <c r="AG12" s="36">
        <v>6352.2724367500005</v>
      </c>
      <c r="AH12" s="36">
        <v>25409.272436750001</v>
      </c>
      <c r="AI12" s="36">
        <v>16470.948172000008</v>
      </c>
      <c r="AJ12" s="36">
        <v>11529.663720400005</v>
      </c>
      <c r="AK12" s="36">
        <v>22823.220608750009</v>
      </c>
      <c r="AL12" s="36">
        <v>17881.936157150005</v>
      </c>
      <c r="AM12" s="36">
        <v>36938.936157150005</v>
      </c>
      <c r="AN12" s="38">
        <v>0.31212766040010309</v>
      </c>
      <c r="AO12" s="36">
        <v>2106.0499999999997</v>
      </c>
      <c r="AP12" s="36">
        <v>2843.1675</v>
      </c>
      <c r="AQ12" s="36">
        <v>39782.103657150008</v>
      </c>
      <c r="AR12" s="36">
        <v>41880.220608750009</v>
      </c>
      <c r="AS12" s="38">
        <v>0.39328704416038207</v>
      </c>
      <c r="AT12" s="38">
        <v>0.54496419257117201</v>
      </c>
      <c r="AU12" s="36">
        <v>59.409315068493157</v>
      </c>
      <c r="AV12" s="36">
        <v>21684.400000000001</v>
      </c>
      <c r="AW12" s="36">
        <v>2627.4000000000015</v>
      </c>
      <c r="AX12" s="38">
        <v>6.6044772861773501E-2</v>
      </c>
      <c r="AY12" s="38">
        <v>0.1378705987301255</v>
      </c>
      <c r="AZ12" s="36">
        <v>5464.6020738892648</v>
      </c>
      <c r="BA12" s="36">
        <v>1821.5165625110806</v>
      </c>
      <c r="BB12" s="36">
        <v>14604.466470789133</v>
      </c>
      <c r="BC12" s="36">
        <v>17509.24516595274</v>
      </c>
      <c r="BD12" s="38">
        <v>0.66715742860580818</v>
      </c>
      <c r="BE12" s="38">
        <v>0.36711146792671645</v>
      </c>
      <c r="BF12" s="36">
        <v>6352.2724367500005</v>
      </c>
      <c r="BG12" s="36">
        <v>11529.663720400005</v>
      </c>
      <c r="BH12" s="36">
        <v>2627.4000000000015</v>
      </c>
    </row>
    <row r="13" spans="2:60" x14ac:dyDescent="0.2">
      <c r="B13" s="35">
        <v>2010</v>
      </c>
      <c r="C13" s="36">
        <v>8055.9999999999991</v>
      </c>
      <c r="D13" s="36"/>
      <c r="E13" s="36">
        <v>77.445999999999998</v>
      </c>
      <c r="F13" s="36">
        <v>631548487</v>
      </c>
      <c r="G13" s="36">
        <v>139</v>
      </c>
      <c r="H13" s="36">
        <v>107.64994</v>
      </c>
      <c r="I13" s="36">
        <v>86722791.66399999</v>
      </c>
      <c r="J13" s="36">
        <v>27967044</v>
      </c>
      <c r="K13" s="36">
        <v>27967044</v>
      </c>
      <c r="L13" s="36">
        <v>0</v>
      </c>
      <c r="M13" s="36"/>
      <c r="N13" s="36"/>
      <c r="O13" s="36"/>
      <c r="P13" s="36">
        <v>75569.119000000006</v>
      </c>
      <c r="Q13" s="36">
        <v>28042613.118999999</v>
      </c>
      <c r="R13" s="36">
        <v>37904712</v>
      </c>
      <c r="S13" s="36">
        <v>27999821</v>
      </c>
      <c r="T13" s="36">
        <v>9904891</v>
      </c>
      <c r="U13" s="37">
        <v>0.51658993004927922</v>
      </c>
      <c r="V13" s="38">
        <v>0.53973312206696</v>
      </c>
      <c r="W13" s="36">
        <v>1900164.5999999999</v>
      </c>
      <c r="X13" s="36">
        <v>1138282.0000000002</v>
      </c>
      <c r="Y13" s="36">
        <v>23259964</v>
      </c>
      <c r="Z13" s="35">
        <v>13</v>
      </c>
      <c r="AA13" s="35" t="s">
        <v>64</v>
      </c>
      <c r="AB13" s="35">
        <v>-5</v>
      </c>
      <c r="AE13" s="35">
        <v>0</v>
      </c>
      <c r="AF13" s="36">
        <v>22759.590841224199</v>
      </c>
      <c r="AG13" s="36">
        <v>7096.9639999999999</v>
      </c>
      <c r="AH13" s="36">
        <v>29856.554841224199</v>
      </c>
      <c r="AI13" s="36">
        <v>16163</v>
      </c>
      <c r="AJ13" s="36">
        <v>11314.099999999999</v>
      </c>
      <c r="AK13" s="36">
        <v>23259.964</v>
      </c>
      <c r="AL13" s="36">
        <v>18411.063999999998</v>
      </c>
      <c r="AM13" s="36">
        <v>41170.654841224197</v>
      </c>
      <c r="AN13" s="38">
        <v>0.27480981402003801</v>
      </c>
      <c r="AO13" s="36">
        <v>2007.5961547326119</v>
      </c>
      <c r="AP13" s="36">
        <v>2710.2548088890262</v>
      </c>
      <c r="AQ13" s="36">
        <v>43880.909650113223</v>
      </c>
      <c r="AR13" s="36">
        <v>46019.554841224199</v>
      </c>
      <c r="AS13" s="38">
        <v>0.3512202596432164</v>
      </c>
      <c r="AT13" s="38">
        <v>0.50543652758595969</v>
      </c>
      <c r="AU13" s="36">
        <v>63.44481242739726</v>
      </c>
      <c r="AV13" s="36">
        <v>23157.356535999999</v>
      </c>
      <c r="AW13" s="36">
        <v>397.76569477580051</v>
      </c>
      <c r="AX13" s="38">
        <v>9.0646638355359205E-3</v>
      </c>
      <c r="AY13" s="38">
        <v>1.74768385578941E-2</v>
      </c>
      <c r="AZ13" s="36">
        <v>9717.4327541057937</v>
      </c>
      <c r="BA13" s="36">
        <v>3030.119078564252</v>
      </c>
      <c r="BB13" s="36">
        <v>14565.677404744007</v>
      </c>
      <c r="BC13" s="36">
        <v>22943.52601599085</v>
      </c>
      <c r="BD13" s="38">
        <v>0.53328287468812852</v>
      </c>
      <c r="BE13" s="38">
        <v>0.33193654190134647</v>
      </c>
      <c r="BF13" s="36">
        <v>7096.9639999999999</v>
      </c>
      <c r="BG13" s="36">
        <v>11314.099999999999</v>
      </c>
      <c r="BH13" s="36">
        <v>397.76569477580051</v>
      </c>
    </row>
    <row r="14" spans="2:60" x14ac:dyDescent="0.2">
      <c r="B14" s="35">
        <v>2011</v>
      </c>
      <c r="C14" s="36">
        <v>8356.1</v>
      </c>
      <c r="D14" s="36"/>
      <c r="E14" s="36">
        <v>67.06</v>
      </c>
      <c r="F14" s="36">
        <v>565775012</v>
      </c>
      <c r="G14" s="36">
        <v>136.38</v>
      </c>
      <c r="H14" s="36">
        <v>91.456428000000002</v>
      </c>
      <c r="I14" s="36">
        <v>76421905.801080003</v>
      </c>
      <c r="J14" s="36">
        <v>22892504</v>
      </c>
      <c r="K14" s="36">
        <v>22892504</v>
      </c>
      <c r="L14" s="36">
        <v>0</v>
      </c>
      <c r="M14" s="36"/>
      <c r="N14" s="36"/>
      <c r="O14" s="36"/>
      <c r="P14" s="36">
        <v>1136980.2509999999</v>
      </c>
      <c r="Q14" s="36">
        <v>24029484.250999998</v>
      </c>
      <c r="R14" s="36">
        <v>36338619</v>
      </c>
      <c r="S14" s="36">
        <v>25359150</v>
      </c>
      <c r="T14" s="36">
        <v>10979469</v>
      </c>
      <c r="U14" s="37">
        <v>0.47191227645756184</v>
      </c>
      <c r="V14" s="38">
        <v>0.50610974856219215</v>
      </c>
      <c r="W14" s="36">
        <v>1964016.8119999999</v>
      </c>
      <c r="X14" s="36">
        <v>1059333</v>
      </c>
      <c r="Y14" s="36">
        <v>20651663</v>
      </c>
      <c r="Z14" s="35">
        <v>5</v>
      </c>
      <c r="AA14" s="35" t="s">
        <v>64</v>
      </c>
      <c r="AB14" s="35">
        <v>-19</v>
      </c>
      <c r="AC14" s="35">
        <v>1</v>
      </c>
      <c r="AE14" s="35">
        <v>1</v>
      </c>
      <c r="AF14" s="36">
        <v>27062.0824674375</v>
      </c>
      <c r="AG14" s="36">
        <v>8435.3719999999994</v>
      </c>
      <c r="AH14" s="36">
        <v>35497.454467437499</v>
      </c>
      <c r="AI14" s="36">
        <v>12216.290999999999</v>
      </c>
      <c r="AJ14" s="36">
        <v>8551.4036999999989</v>
      </c>
      <c r="AK14" s="36">
        <v>20651.663</v>
      </c>
      <c r="AL14" s="36">
        <v>16986.775699999998</v>
      </c>
      <c r="AM14" s="36">
        <v>44048.858167437502</v>
      </c>
      <c r="AN14" s="38">
        <v>0.19413451462225426</v>
      </c>
      <c r="AO14" s="36">
        <v>1972</v>
      </c>
      <c r="AP14" s="36">
        <v>2662.2000000000003</v>
      </c>
      <c r="AQ14" s="36">
        <v>46711.058167437499</v>
      </c>
      <c r="AR14" s="36">
        <v>47713.745467437504</v>
      </c>
      <c r="AS14" s="38">
        <v>0.25603294984119557</v>
      </c>
      <c r="AT14" s="38">
        <v>0.43282418509973897</v>
      </c>
      <c r="AU14" s="36">
        <v>67.610958904109594</v>
      </c>
      <c r="AV14" s="36">
        <v>24678</v>
      </c>
      <c r="AW14" s="36">
        <v>-2384.0824674374999</v>
      </c>
      <c r="AX14" s="38">
        <v>-5.1038930843563188E-2</v>
      </c>
      <c r="AY14" s="38">
        <v>-8.80967852457826E-2</v>
      </c>
      <c r="AZ14" s="36">
        <v>15091.751407966281</v>
      </c>
      <c r="BA14" s="36">
        <v>4704.1663334999721</v>
      </c>
      <c r="BB14" s="36">
        <v>10910.252061764948</v>
      </c>
      <c r="BC14" s="36">
        <v>27433.094184701717</v>
      </c>
      <c r="BD14" s="38">
        <v>0.35531139610310053</v>
      </c>
      <c r="BE14" s="38">
        <v>0.23356893399110656</v>
      </c>
      <c r="BF14" s="36">
        <v>8435.3719999999994</v>
      </c>
      <c r="BG14" s="36">
        <v>8551.4036999999989</v>
      </c>
      <c r="BH14" s="36">
        <v>-2384.0824674374999</v>
      </c>
    </row>
    <row r="15" spans="2:60" x14ac:dyDescent="0.2">
      <c r="B15" s="35">
        <v>2012</v>
      </c>
      <c r="C15" s="36">
        <v>8485</v>
      </c>
      <c r="D15" s="36"/>
      <c r="E15" s="36">
        <v>69.406999999999996</v>
      </c>
      <c r="F15" s="36">
        <v>596291378</v>
      </c>
      <c r="G15" s="36">
        <v>136.29</v>
      </c>
      <c r="H15" s="36">
        <v>94.594800299999989</v>
      </c>
      <c r="I15" s="36">
        <v>80263688.054549992</v>
      </c>
      <c r="J15" s="36">
        <v>23644680</v>
      </c>
      <c r="K15" s="36">
        <v>23644680</v>
      </c>
      <c r="L15" s="36">
        <v>0</v>
      </c>
      <c r="M15" s="36"/>
      <c r="N15" s="36"/>
      <c r="O15" s="36"/>
      <c r="P15" s="36">
        <v>553885.98600000003</v>
      </c>
      <c r="Q15" s="36">
        <v>24198565.986000001</v>
      </c>
      <c r="R15" s="36">
        <v>38608050</v>
      </c>
      <c r="S15" s="36">
        <v>24342295</v>
      </c>
      <c r="T15" s="36">
        <v>14265755</v>
      </c>
      <c r="U15" s="37">
        <v>0.43154783980711614</v>
      </c>
      <c r="V15" s="38">
        <v>0.499</v>
      </c>
      <c r="W15" s="36">
        <v>3050372.977</v>
      </c>
      <c r="X15" s="36">
        <v>1178913</v>
      </c>
      <c r="Y15" s="36">
        <v>19058727</v>
      </c>
      <c r="Z15" s="35">
        <v>2</v>
      </c>
      <c r="AA15" s="35">
        <v>2</v>
      </c>
      <c r="AB15" s="35">
        <v>-20</v>
      </c>
      <c r="AE15" s="35">
        <v>0</v>
      </c>
      <c r="AF15" s="36">
        <v>31758.171780000001</v>
      </c>
      <c r="AG15" s="36">
        <v>7759.4449999999997</v>
      </c>
      <c r="AH15" s="36">
        <v>39517.616779999997</v>
      </c>
      <c r="AI15" s="36">
        <v>11299.281999999999</v>
      </c>
      <c r="AJ15" s="36">
        <v>7909.4973999999993</v>
      </c>
      <c r="AK15" s="36">
        <v>19058.726999999999</v>
      </c>
      <c r="AL15" s="36">
        <v>15668.9424</v>
      </c>
      <c r="AM15" s="36">
        <v>47427.114179999997</v>
      </c>
      <c r="AN15" s="38">
        <v>0.16677163552437757</v>
      </c>
      <c r="AO15" s="36">
        <v>1941.8</v>
      </c>
      <c r="AP15" s="36">
        <v>2621.4300000000003</v>
      </c>
      <c r="AQ15" s="36">
        <v>50048.544179999997</v>
      </c>
      <c r="AR15" s="36">
        <v>50816.898780000003</v>
      </c>
      <c r="AS15" s="38">
        <v>0.22235284464952543</v>
      </c>
      <c r="AT15" s="38">
        <v>0.37504703076254897</v>
      </c>
      <c r="AU15" s="36">
        <v>73.599473108592107</v>
      </c>
      <c r="AV15" s="36">
        <v>26863.807684636118</v>
      </c>
      <c r="AW15" s="36">
        <v>-4894.3640953638824</v>
      </c>
      <c r="AX15" s="38">
        <v>-9.7792336931145529E-2</v>
      </c>
      <c r="AY15" s="38">
        <v>-0.15411353428241586</v>
      </c>
      <c r="AZ15" s="36">
        <v>19970.464081266222</v>
      </c>
      <c r="BA15" s="36">
        <v>4879.3651831258148</v>
      </c>
      <c r="BB15" s="36">
        <v>10204.753578226162</v>
      </c>
      <c r="BC15" s="36">
        <v>31993.156769150348</v>
      </c>
      <c r="BD15" s="38">
        <v>0.29111039843325598</v>
      </c>
      <c r="BE15" s="38">
        <v>0.20389711120316872</v>
      </c>
      <c r="BF15" s="36">
        <v>7759.4449999999997</v>
      </c>
      <c r="BG15" s="36">
        <v>7909.4973999999993</v>
      </c>
      <c r="BH15" s="36">
        <v>-4894.3640953638824</v>
      </c>
    </row>
    <row r="16" spans="2:60" x14ac:dyDescent="0.2">
      <c r="B16" s="35">
        <v>2013</v>
      </c>
      <c r="C16" s="36">
        <v>8811.43</v>
      </c>
      <c r="D16" s="36"/>
      <c r="E16" s="36">
        <v>74.769000000000005</v>
      </c>
      <c r="F16" s="36">
        <v>650505142</v>
      </c>
      <c r="G16" s="36">
        <v>134.44999999999999</v>
      </c>
      <c r="H16" s="36">
        <v>100.5269205</v>
      </c>
      <c r="I16" s="36">
        <v>88578592.310131505</v>
      </c>
      <c r="J16" s="36">
        <v>27708516</v>
      </c>
      <c r="K16" s="36">
        <v>27708516</v>
      </c>
      <c r="L16" s="36">
        <v>0</v>
      </c>
      <c r="M16" s="36">
        <v>10516</v>
      </c>
      <c r="N16" s="36"/>
      <c r="O16" s="36"/>
      <c r="P16" s="36">
        <v>131711.65</v>
      </c>
      <c r="Q16" s="36">
        <v>27840227.649999999</v>
      </c>
      <c r="R16" s="36">
        <v>37462273</v>
      </c>
      <c r="S16" s="36">
        <v>27154300</v>
      </c>
      <c r="T16" s="36">
        <v>10307973</v>
      </c>
      <c r="U16" s="37">
        <v>0.45458161881643927</v>
      </c>
      <c r="V16" s="38">
        <v>0.54700000000000004</v>
      </c>
      <c r="W16" s="36">
        <v>2916560.6809999999</v>
      </c>
      <c r="X16" s="36">
        <v>1293667</v>
      </c>
      <c r="Y16" s="36">
        <v>22856035.970800005</v>
      </c>
      <c r="Z16" s="35">
        <v>3</v>
      </c>
      <c r="AA16" s="35">
        <v>2</v>
      </c>
      <c r="AB16" s="35">
        <v>-17</v>
      </c>
      <c r="AC16" s="35">
        <v>1</v>
      </c>
      <c r="AE16" s="35">
        <v>1</v>
      </c>
      <c r="AF16" s="36">
        <v>31679.224851199993</v>
      </c>
      <c r="AG16" s="36">
        <v>9686.0359708000033</v>
      </c>
      <c r="AH16" s="36">
        <v>41365.260821999997</v>
      </c>
      <c r="AI16" s="36">
        <v>13170</v>
      </c>
      <c r="AJ16" s="36">
        <v>9219</v>
      </c>
      <c r="AK16" s="36">
        <v>22856.035970800003</v>
      </c>
      <c r="AL16" s="36">
        <v>18905.035970800003</v>
      </c>
      <c r="AM16" s="36">
        <v>50584.260821999997</v>
      </c>
      <c r="AN16" s="38">
        <v>0.18225036503825895</v>
      </c>
      <c r="AO16" s="36">
        <v>1872</v>
      </c>
      <c r="AP16" s="36">
        <v>2527.2000000000003</v>
      </c>
      <c r="AQ16" s="36">
        <v>53111.460821999994</v>
      </c>
      <c r="AR16" s="36">
        <v>54535.260821999997</v>
      </c>
      <c r="AS16" s="38">
        <v>0.24149513180080195</v>
      </c>
      <c r="AT16" s="38">
        <v>0.41910565066151989</v>
      </c>
      <c r="AU16" s="36">
        <v>78.121621917808213</v>
      </c>
      <c r="AV16" s="36">
        <v>28514.392</v>
      </c>
      <c r="AW16" s="36">
        <v>-3164.8328511999935</v>
      </c>
      <c r="AX16" s="38">
        <v>-5.9588510694645526E-2</v>
      </c>
      <c r="AY16" s="38">
        <v>-9.9902471290427147E-2</v>
      </c>
      <c r="AZ16" s="36">
        <v>21318.502001474124</v>
      </c>
      <c r="BA16" s="36">
        <v>6518.2080117098722</v>
      </c>
      <c r="BB16" s="36">
        <v>12239.70198262405</v>
      </c>
      <c r="BC16" s="36">
        <v>36404.501401020832</v>
      </c>
      <c r="BD16" s="38">
        <v>0.30540912654317237</v>
      </c>
      <c r="BE16" s="38">
        <v>0.23045312241824242</v>
      </c>
      <c r="BF16" s="36">
        <v>9686.0359708000033</v>
      </c>
      <c r="BG16" s="36">
        <v>9219</v>
      </c>
      <c r="BH16" s="36">
        <v>-3164.8328511999935</v>
      </c>
    </row>
    <row r="17" spans="2:60" x14ac:dyDescent="0.2">
      <c r="B17" s="35">
        <v>2014</v>
      </c>
      <c r="C17" s="36">
        <v>9004.5</v>
      </c>
      <c r="D17" s="36"/>
      <c r="E17" s="36">
        <v>70.495000000000005</v>
      </c>
      <c r="F17" s="36">
        <v>633396038</v>
      </c>
      <c r="G17" s="36">
        <v>136.5</v>
      </c>
      <c r="H17" s="36">
        <v>96.22567500000001</v>
      </c>
      <c r="I17" s="36">
        <v>86646409.053750008</v>
      </c>
      <c r="J17" s="36">
        <v>28549536</v>
      </c>
      <c r="K17" s="36">
        <v>28549536</v>
      </c>
      <c r="L17" s="36">
        <v>0</v>
      </c>
      <c r="M17" s="36">
        <v>70939</v>
      </c>
      <c r="N17" s="36">
        <v>11709945</v>
      </c>
      <c r="O17" s="36">
        <v>16839591</v>
      </c>
      <c r="P17" s="36">
        <v>452003.40700000006</v>
      </c>
      <c r="Q17" s="36">
        <v>29001539.407000002</v>
      </c>
      <c r="R17" s="36">
        <v>35334372</v>
      </c>
      <c r="S17" s="36">
        <v>24126655</v>
      </c>
      <c r="T17" s="36">
        <v>11207717</v>
      </c>
      <c r="U17" s="37">
        <v>0.41579042153517387</v>
      </c>
      <c r="V17" s="38">
        <v>0.56899999999999995</v>
      </c>
      <c r="W17" s="36">
        <v>1397914.99</v>
      </c>
      <c r="X17" s="36">
        <v>1132174</v>
      </c>
      <c r="Y17" s="36">
        <v>24988092</v>
      </c>
      <c r="Z17" s="35">
        <v>0</v>
      </c>
      <c r="AA17" s="35">
        <v>2</v>
      </c>
      <c r="AB17" s="35">
        <v>-15</v>
      </c>
      <c r="AC17" s="35">
        <v>1</v>
      </c>
      <c r="AE17" s="35">
        <v>1</v>
      </c>
      <c r="AF17" s="36">
        <v>33353.040750254404</v>
      </c>
      <c r="AG17" s="36">
        <v>11015.724</v>
      </c>
      <c r="AH17" s="36">
        <v>44368.764750254406</v>
      </c>
      <c r="AI17" s="36">
        <v>13972.368</v>
      </c>
      <c r="AJ17" s="36">
        <v>9780.6576000000005</v>
      </c>
      <c r="AK17" s="36">
        <v>24988.092000000001</v>
      </c>
      <c r="AL17" s="36">
        <v>20796.381600000001</v>
      </c>
      <c r="AM17" s="36">
        <v>54149.422350254405</v>
      </c>
      <c r="AN17" s="38">
        <v>0.18062348914335277</v>
      </c>
      <c r="AO17" s="36">
        <v>1811.5</v>
      </c>
      <c r="AP17" s="36">
        <v>2445.5250000000001</v>
      </c>
      <c r="AQ17" s="36">
        <v>56594.947350254406</v>
      </c>
      <c r="AR17" s="36">
        <v>58341.132750254401</v>
      </c>
      <c r="AS17" s="38">
        <v>0.23949428715778703</v>
      </c>
      <c r="AT17" s="38">
        <v>0.42831002454080802</v>
      </c>
      <c r="AU17" s="36">
        <v>84.85564931506849</v>
      </c>
      <c r="AV17" s="36">
        <v>30972.311999999998</v>
      </c>
      <c r="AW17" s="36">
        <v>-2380.7287502544059</v>
      </c>
      <c r="AX17" s="38">
        <v>-4.2066100627686225E-2</v>
      </c>
      <c r="AY17" s="38">
        <v>-7.1379661245316792E-2</v>
      </c>
      <c r="AZ17" s="36">
        <v>23883.441736365206</v>
      </c>
      <c r="BA17" s="36">
        <v>7888.1384251561258</v>
      </c>
      <c r="BB17" s="36">
        <v>13170.833736706481</v>
      </c>
      <c r="BC17" s="36">
        <v>40991.163777215872</v>
      </c>
      <c r="BD17" s="38">
        <v>0.29306022072004995</v>
      </c>
      <c r="BE17" s="38">
        <v>0.23272101757061314</v>
      </c>
      <c r="BF17" s="36">
        <v>11015.724</v>
      </c>
      <c r="BG17" s="36">
        <v>9780.6576000000005</v>
      </c>
      <c r="BH17" s="36">
        <v>-2380.7287502544059</v>
      </c>
    </row>
    <row r="18" spans="2:60" x14ac:dyDescent="0.2">
      <c r="B18" s="35">
        <v>2015</v>
      </c>
      <c r="C18" s="36">
        <v>8654.2000000000007</v>
      </c>
      <c r="D18" s="36"/>
      <c r="E18" s="36">
        <v>76.909000000000006</v>
      </c>
      <c r="F18" s="36">
        <v>661319058</v>
      </c>
      <c r="G18" s="36">
        <v>131.4</v>
      </c>
      <c r="H18" s="36">
        <v>101.05842600000001</v>
      </c>
      <c r="I18" s="36">
        <v>87457983.028920025</v>
      </c>
      <c r="J18" s="36">
        <v>30297804</v>
      </c>
      <c r="K18" s="36">
        <v>30176562</v>
      </c>
      <c r="L18" s="36">
        <v>0</v>
      </c>
      <c r="M18" s="36">
        <v>121242</v>
      </c>
      <c r="N18" s="36">
        <v>11256241</v>
      </c>
      <c r="O18" s="36">
        <v>19041563</v>
      </c>
      <c r="P18" s="36">
        <v>512880.81099999987</v>
      </c>
      <c r="Q18" s="36">
        <v>30810684.811000001</v>
      </c>
      <c r="R18" s="36">
        <v>34201098</v>
      </c>
      <c r="S18" s="36">
        <v>24012000</v>
      </c>
      <c r="T18" s="36">
        <v>10189098</v>
      </c>
      <c r="U18" s="37">
        <v>0.40289026845637582</v>
      </c>
      <c r="V18" s="38">
        <v>0.59599999999999997</v>
      </c>
      <c r="W18" s="36">
        <v>1867198.59</v>
      </c>
      <c r="X18" s="36">
        <v>951684</v>
      </c>
      <c r="Y18" s="36">
        <v>29728782</v>
      </c>
      <c r="Z18" s="35">
        <v>1</v>
      </c>
      <c r="AA18" s="35">
        <v>7</v>
      </c>
      <c r="AB18" s="35">
        <v>-11</v>
      </c>
      <c r="AC18" s="35">
        <v>2</v>
      </c>
      <c r="AD18" s="35">
        <v>0</v>
      </c>
      <c r="AE18" s="35">
        <v>2</v>
      </c>
      <c r="AF18" s="36">
        <v>30203.735865930004</v>
      </c>
      <c r="AG18" s="36">
        <v>10940.056</v>
      </c>
      <c r="AH18" s="36">
        <v>41143.791865930005</v>
      </c>
      <c r="AI18" s="36">
        <v>18788.725999999999</v>
      </c>
      <c r="AJ18" s="36">
        <v>13152.108199999999</v>
      </c>
      <c r="AK18" s="36">
        <v>29728.781999999999</v>
      </c>
      <c r="AL18" s="36">
        <v>24092.164199999999</v>
      </c>
      <c r="AM18" s="36">
        <v>54295.900065930007</v>
      </c>
      <c r="AN18" s="38">
        <v>0.24223022703426517</v>
      </c>
      <c r="AO18" s="36">
        <v>1764.4937254627728</v>
      </c>
      <c r="AP18" s="36">
        <v>2382.0665293747434</v>
      </c>
      <c r="AQ18" s="36">
        <v>56677.966595304752</v>
      </c>
      <c r="AR18" s="36">
        <v>59932.51786593</v>
      </c>
      <c r="AS18" s="38">
        <v>0.3134980252628578</v>
      </c>
      <c r="AT18" s="38">
        <v>0.49603759459103253</v>
      </c>
      <c r="AU18" s="36">
        <v>76.563172602739726</v>
      </c>
      <c r="AV18" s="36">
        <v>27945.558000000001</v>
      </c>
      <c r="AW18" s="36">
        <v>-2258.1778659300035</v>
      </c>
      <c r="AX18" s="38">
        <v>-3.9842252670318497E-2</v>
      </c>
      <c r="AY18" s="38">
        <v>-7.4764852796810527E-2</v>
      </c>
      <c r="AZ18" s="36">
        <v>21962.229868326427</v>
      </c>
      <c r="BA18" s="36">
        <v>7954.9108001367304</v>
      </c>
      <c r="BB18" s="36">
        <v>18112.823130102162</v>
      </c>
      <c r="BC18" s="36">
        <v>42596.116859534668</v>
      </c>
      <c r="BD18" s="38">
        <v>0.37711506937765382</v>
      </c>
      <c r="BE18" s="38">
        <v>0.3195743287586934</v>
      </c>
      <c r="BF18" s="36">
        <v>10940.056</v>
      </c>
      <c r="BG18" s="36">
        <v>13152.108199999999</v>
      </c>
      <c r="BH18" s="36">
        <v>-2258.1778659300035</v>
      </c>
    </row>
    <row r="19" spans="2:60" x14ac:dyDescent="0.2">
      <c r="B19" s="35">
        <v>2016</v>
      </c>
      <c r="C19" s="36">
        <v>9049.2000000000007</v>
      </c>
      <c r="D19" s="36"/>
      <c r="E19" s="36">
        <v>72.623000000000005</v>
      </c>
      <c r="F19" s="36">
        <v>671467673</v>
      </c>
      <c r="G19" s="36">
        <v>134.6</v>
      </c>
      <c r="H19" s="36">
        <v>97.750557999999998</v>
      </c>
      <c r="I19" s="36">
        <v>88456434.94536002</v>
      </c>
      <c r="J19" s="36">
        <v>28324447</v>
      </c>
      <c r="K19" s="36">
        <v>28123689</v>
      </c>
      <c r="L19" s="36">
        <v>0</v>
      </c>
      <c r="M19" s="36">
        <v>200758</v>
      </c>
      <c r="N19" s="36">
        <v>11183050</v>
      </c>
      <c r="O19" s="36">
        <v>17141397</v>
      </c>
      <c r="P19" s="36">
        <v>834625.54399999999</v>
      </c>
      <c r="Q19" s="36">
        <v>29159072.544</v>
      </c>
      <c r="R19" s="36">
        <v>38893153</v>
      </c>
      <c r="S19" s="36">
        <v>28932932</v>
      </c>
      <c r="T19" s="36">
        <v>9960221.9609999992</v>
      </c>
      <c r="U19" s="37">
        <v>0.44702014708608862</v>
      </c>
      <c r="V19" s="38">
        <v>0.54100000000000004</v>
      </c>
      <c r="W19" s="36">
        <v>1789033.8759999999</v>
      </c>
      <c r="X19" s="36">
        <v>860000</v>
      </c>
      <c r="Y19" s="36">
        <v>26694000</v>
      </c>
      <c r="Z19" s="35">
        <v>2</v>
      </c>
      <c r="AA19" s="35">
        <v>3</v>
      </c>
      <c r="AB19" s="35">
        <v>0</v>
      </c>
      <c r="AC19" s="35">
        <v>0</v>
      </c>
      <c r="AD19" s="35">
        <v>1</v>
      </c>
      <c r="AE19" s="35">
        <v>1</v>
      </c>
      <c r="AF19" s="36">
        <v>31404</v>
      </c>
      <c r="AG19" s="36">
        <v>11100</v>
      </c>
      <c r="AH19" s="36">
        <v>42504</v>
      </c>
      <c r="AI19" s="36">
        <v>15594</v>
      </c>
      <c r="AJ19" s="36">
        <v>10915.8</v>
      </c>
      <c r="AK19" s="36">
        <v>26694</v>
      </c>
      <c r="AL19" s="36">
        <v>22015.8</v>
      </c>
      <c r="AM19" s="36">
        <v>53419.8</v>
      </c>
      <c r="AN19" s="38">
        <v>0.2043399638336347</v>
      </c>
      <c r="AO19" s="36">
        <v>1810</v>
      </c>
      <c r="AP19" s="36">
        <v>2443.5</v>
      </c>
      <c r="AQ19" s="36">
        <v>55863.3</v>
      </c>
      <c r="AR19" s="36">
        <v>58098</v>
      </c>
      <c r="AS19" s="38">
        <v>0.26840855106888362</v>
      </c>
      <c r="AT19" s="38">
        <v>0.45946504182588038</v>
      </c>
      <c r="AU19" s="36">
        <v>77.223490410958902</v>
      </c>
      <c r="AV19" s="36">
        <v>28186.574000000001</v>
      </c>
      <c r="AW19" s="36">
        <v>-3217.4259999999995</v>
      </c>
      <c r="AX19" s="38">
        <v>-5.7594628315906851E-2</v>
      </c>
      <c r="AY19" s="38">
        <v>-0.10245274487326454</v>
      </c>
      <c r="AZ19" s="36">
        <v>24145.392460911673</v>
      </c>
      <c r="BA19" s="36">
        <v>8534.612627369328</v>
      </c>
      <c r="BB19" s="36">
        <v>15032.219846585349</v>
      </c>
      <c r="BC19" s="36">
        <v>42985.743016134293</v>
      </c>
      <c r="BD19" s="38">
        <v>0.31506013117406206</v>
      </c>
      <c r="BE19" s="38">
        <v>0.2690893636177123</v>
      </c>
      <c r="BF19" s="36">
        <v>11100</v>
      </c>
      <c r="BG19" s="36">
        <v>10915.8</v>
      </c>
      <c r="BH19" s="36">
        <v>-3217.4259999999995</v>
      </c>
    </row>
    <row r="20" spans="2:60" x14ac:dyDescent="0.2">
      <c r="B20" s="35">
        <v>2017</v>
      </c>
      <c r="C20" s="36">
        <v>8729.5</v>
      </c>
      <c r="D20" s="36">
        <v>13.2</v>
      </c>
      <c r="E20" s="36">
        <v>72.543000000000006</v>
      </c>
      <c r="F20" s="36">
        <v>635713716</v>
      </c>
      <c r="G20" s="36">
        <v>138.4</v>
      </c>
      <c r="H20" s="36">
        <v>100.39951200000002</v>
      </c>
      <c r="I20" s="36">
        <v>87643754.000400022</v>
      </c>
      <c r="J20" s="36">
        <v>27688574</v>
      </c>
      <c r="K20" s="36">
        <v>27263804</v>
      </c>
      <c r="L20" s="36">
        <v>12000</v>
      </c>
      <c r="M20" s="36">
        <v>412770</v>
      </c>
      <c r="N20" s="36">
        <v>11091933</v>
      </c>
      <c r="O20" s="36">
        <v>16596641</v>
      </c>
      <c r="P20" s="36">
        <v>1825641.6059999999</v>
      </c>
      <c r="Q20" s="36">
        <v>29514215.605999999</v>
      </c>
      <c r="R20" s="36">
        <v>38121884</v>
      </c>
      <c r="S20" s="36">
        <v>28702000</v>
      </c>
      <c r="T20" s="36">
        <v>9419885.9839999992</v>
      </c>
      <c r="U20" s="37">
        <v>0.43576670523039551</v>
      </c>
      <c r="V20" s="38">
        <v>0.54435861610564851</v>
      </c>
      <c r="W20" s="36">
        <v>1380000</v>
      </c>
      <c r="X20" s="36">
        <v>955707</v>
      </c>
      <c r="Y20" s="36">
        <v>26585831.026469998</v>
      </c>
      <c r="Z20" s="35">
        <v>0</v>
      </c>
      <c r="AA20" s="35">
        <v>3</v>
      </c>
      <c r="AB20" s="35">
        <v>-15</v>
      </c>
      <c r="AC20" s="35">
        <v>1</v>
      </c>
      <c r="AD20" s="35">
        <v>2</v>
      </c>
      <c r="AE20" s="35">
        <v>3</v>
      </c>
      <c r="AF20" s="36">
        <v>32229.158369489996</v>
      </c>
      <c r="AG20" s="36">
        <v>12071.56589235</v>
      </c>
      <c r="AH20" s="36">
        <v>44300.724261839998</v>
      </c>
      <c r="AI20" s="36">
        <v>14514.265134119998</v>
      </c>
      <c r="AJ20" s="36">
        <v>10159.985593883997</v>
      </c>
      <c r="AK20" s="36">
        <v>26585.831026469998</v>
      </c>
      <c r="AL20" s="36">
        <v>22231.551486233999</v>
      </c>
      <c r="AM20" s="36">
        <v>54460.709855723995</v>
      </c>
      <c r="AN20" s="38">
        <v>0.18655624615983868</v>
      </c>
      <c r="AO20" s="36">
        <v>1970.9999999999998</v>
      </c>
      <c r="AP20" s="36">
        <v>2660.85</v>
      </c>
      <c r="AQ20" s="36">
        <v>57121.559855723994</v>
      </c>
      <c r="AR20" s="36">
        <v>58814.989395959994</v>
      </c>
      <c r="AS20" s="38">
        <v>0.24677833462496523</v>
      </c>
      <c r="AT20" s="38">
        <v>0.45202475252501162</v>
      </c>
      <c r="AU20" s="36">
        <v>77.637241095890417</v>
      </c>
      <c r="AV20" s="36">
        <v>28337.593000000001</v>
      </c>
      <c r="AW20" s="36">
        <v>-3891.5653694899956</v>
      </c>
      <c r="AX20" s="38">
        <v>-6.812778536369106E-2</v>
      </c>
      <c r="AY20" s="38">
        <v>-0.12074672645420299</v>
      </c>
      <c r="AZ20" s="36">
        <v>25872.541098990128</v>
      </c>
      <c r="BA20" s="36">
        <v>9690.6683413320261</v>
      </c>
      <c r="BB20" s="36">
        <v>14024.580331349453</v>
      </c>
      <c r="BC20" s="36">
        <v>54460.709855723995</v>
      </c>
      <c r="BD20" s="38">
        <v>0.28282325943394598</v>
      </c>
      <c r="BE20" s="38">
        <v>0.24552166234207079</v>
      </c>
      <c r="BF20" s="36">
        <v>12071.56589235</v>
      </c>
      <c r="BG20" s="36">
        <v>10159.985593883997</v>
      </c>
      <c r="BH20" s="36">
        <v>-3891.5653694899956</v>
      </c>
    </row>
    <row r="21" spans="2:60" x14ac:dyDescent="0.2">
      <c r="B21" s="35">
        <v>2018</v>
      </c>
      <c r="C21" s="36">
        <v>8589.2000000000007</v>
      </c>
      <c r="D21" s="36">
        <v>16.559999999999999</v>
      </c>
      <c r="E21" s="36">
        <v>72.233999999999995</v>
      </c>
      <c r="F21" s="36">
        <v>608522133</v>
      </c>
      <c r="G21" s="36">
        <v>138.4</v>
      </c>
      <c r="H21" s="36">
        <v>99.971855999999988</v>
      </c>
      <c r="I21" s="36">
        <v>85867826.555520013</v>
      </c>
      <c r="J21" s="36">
        <v>32327345</v>
      </c>
      <c r="K21" s="36">
        <v>31587109</v>
      </c>
      <c r="L21" s="36">
        <v>20000</v>
      </c>
      <c r="M21" s="36">
        <v>720236</v>
      </c>
      <c r="N21" s="36">
        <v>9232517</v>
      </c>
      <c r="O21" s="36">
        <v>23094828</v>
      </c>
      <c r="P21" s="36">
        <v>1775332.5630000001</v>
      </c>
      <c r="Q21" s="36">
        <v>34102677.563000001</v>
      </c>
      <c r="R21" s="36">
        <v>28502085</v>
      </c>
      <c r="S21" s="36">
        <v>21430704.306000002</v>
      </c>
      <c r="T21" s="36">
        <v>7071380.6939999983</v>
      </c>
      <c r="U21" s="37">
        <v>0.34690605429103671</v>
      </c>
      <c r="V21" s="38">
        <v>0.64500000000000002</v>
      </c>
      <c r="W21" s="36">
        <v>1689223.6839999999</v>
      </c>
      <c r="X21" s="36">
        <v>1079320</v>
      </c>
      <c r="Y21" s="36">
        <v>30338040.047149997</v>
      </c>
      <c r="Z21" s="35" t="s">
        <v>65</v>
      </c>
      <c r="AA21" s="35" t="s">
        <v>65</v>
      </c>
      <c r="AB21" s="35">
        <v>2</v>
      </c>
      <c r="AC21" s="35">
        <v>2</v>
      </c>
      <c r="AD21" s="35">
        <v>2</v>
      </c>
      <c r="AE21" s="35">
        <v>4</v>
      </c>
      <c r="AF21" s="36">
        <v>27996.798861259998</v>
      </c>
      <c r="AG21" s="36">
        <v>10214.283496050002</v>
      </c>
      <c r="AH21" s="36">
        <v>38211.082357309999</v>
      </c>
      <c r="AI21" s="36">
        <v>20123.756551099996</v>
      </c>
      <c r="AJ21" s="36">
        <v>14086.629585769997</v>
      </c>
      <c r="AK21" s="36">
        <v>30338.040047149996</v>
      </c>
      <c r="AL21" s="36">
        <v>24300.913081819999</v>
      </c>
      <c r="AM21" s="36">
        <v>52297.711943079994</v>
      </c>
      <c r="AN21" s="38">
        <v>0.26935460582102833</v>
      </c>
      <c r="AO21" s="36">
        <v>2211.8518518518517</v>
      </c>
      <c r="AP21" s="36">
        <v>2986</v>
      </c>
      <c r="AQ21" s="36">
        <v>55283.711943079994</v>
      </c>
      <c r="AR21" s="36">
        <v>58334.838908409991</v>
      </c>
      <c r="AS21" s="38">
        <v>0.34496978011194618</v>
      </c>
      <c r="AT21" s="38">
        <v>0.52006726366010814</v>
      </c>
      <c r="AU21" s="36">
        <v>71.263539726027389</v>
      </c>
      <c r="AV21" s="36">
        <v>26011.191999999999</v>
      </c>
      <c r="AW21" s="36">
        <v>-1985.6068612599993</v>
      </c>
      <c r="AX21" s="38">
        <v>-3.5916670416494038E-2</v>
      </c>
      <c r="AY21" s="38">
        <v>-7.0922639088125974E-2</v>
      </c>
      <c r="AZ21" s="36">
        <v>31125.271419677763</v>
      </c>
      <c r="BA21" s="36">
        <v>22805.110708206292</v>
      </c>
      <c r="BB21" s="36">
        <v>8320.1607114714716</v>
      </c>
      <c r="BC21" s="36">
        <v>52297.711943079994</v>
      </c>
      <c r="BD21" s="38">
        <v>0.38776116823011236</v>
      </c>
      <c r="BE21" s="38">
        <v>0.15049931379495454</v>
      </c>
      <c r="BF21" s="36">
        <v>10214.283496050002</v>
      </c>
      <c r="BG21" s="36">
        <v>14086.629585769997</v>
      </c>
      <c r="BH21" s="36">
        <v>-1985.6068612599993</v>
      </c>
    </row>
    <row r="22" spans="2:60" x14ac:dyDescent="0.2">
      <c r="B22" s="35">
        <v>2019</v>
      </c>
      <c r="C22" s="36">
        <v>8442.02</v>
      </c>
      <c r="D22" s="36">
        <v>17</v>
      </c>
      <c r="E22" s="36">
        <v>76.132999999999996</v>
      </c>
      <c r="F22" s="36">
        <v>654082020</v>
      </c>
      <c r="G22" s="36">
        <v>139.30000000000001</v>
      </c>
      <c r="H22" s="36">
        <v>106.053269</v>
      </c>
      <c r="I22" s="36">
        <v>89530381.796338007</v>
      </c>
      <c r="J22" s="36">
        <v>36034088</v>
      </c>
      <c r="K22" s="36">
        <v>34683925</v>
      </c>
      <c r="L22" s="36">
        <v>20000</v>
      </c>
      <c r="M22" s="36">
        <v>1330163</v>
      </c>
      <c r="N22" s="36">
        <v>10724923</v>
      </c>
      <c r="O22" s="36">
        <v>25309165</v>
      </c>
      <c r="P22" s="36">
        <v>1457601.8359999999</v>
      </c>
      <c r="Q22" s="36">
        <v>37491689.836000003</v>
      </c>
      <c r="R22" s="36">
        <v>29951239</v>
      </c>
      <c r="S22" s="36">
        <v>18380896.348999999</v>
      </c>
      <c r="T22" s="36">
        <v>11570342.651000001</v>
      </c>
      <c r="U22" s="37">
        <v>0.31831686456968888</v>
      </c>
      <c r="V22" s="38">
        <v>0.65070209453396</v>
      </c>
      <c r="W22" s="36">
        <v>1983801.14</v>
      </c>
      <c r="X22" s="36">
        <v>1097109</v>
      </c>
      <c r="Y22" s="36">
        <v>33800493.999999993</v>
      </c>
      <c r="Z22" s="35" t="s">
        <v>65</v>
      </c>
      <c r="AA22" s="35">
        <v>1</v>
      </c>
      <c r="AB22" s="35">
        <v>3</v>
      </c>
      <c r="AC22" s="35">
        <v>2</v>
      </c>
      <c r="AD22" s="35">
        <v>2</v>
      </c>
      <c r="AE22" s="35">
        <v>4</v>
      </c>
      <c r="AF22" s="36">
        <v>27860.476842099997</v>
      </c>
      <c r="AG22" s="36">
        <v>10553.620999999999</v>
      </c>
      <c r="AH22" s="36">
        <v>38414.097842099996</v>
      </c>
      <c r="AI22" s="36">
        <v>23246.872999999992</v>
      </c>
      <c r="AJ22" s="36">
        <v>16272.811099999994</v>
      </c>
      <c r="AK22" s="36">
        <v>33800.493999999992</v>
      </c>
      <c r="AL22" s="36">
        <v>26826.432099999991</v>
      </c>
      <c r="AM22" s="36">
        <v>54686.908942099988</v>
      </c>
      <c r="AN22" s="38">
        <v>0.29756319043793289</v>
      </c>
      <c r="AO22" s="36">
        <v>2284.59</v>
      </c>
      <c r="AP22" s="36">
        <v>3084.1965000000005</v>
      </c>
      <c r="AQ22" s="36">
        <v>57771.105442099986</v>
      </c>
      <c r="AR22" s="36">
        <v>61660.970842099989</v>
      </c>
      <c r="AS22" s="38">
        <v>0.3770111414484546</v>
      </c>
      <c r="AT22" s="38">
        <v>0.5481667501887949</v>
      </c>
      <c r="AU22" s="36">
        <v>69.574145205479454</v>
      </c>
      <c r="AV22" s="36">
        <v>25394.562999999998</v>
      </c>
      <c r="AW22" s="36">
        <v>-2465.9138420999989</v>
      </c>
      <c r="AX22" s="38">
        <v>-4.2684207325259078E-2</v>
      </c>
      <c r="AY22" s="38">
        <v>-8.8509391137690574E-2</v>
      </c>
      <c r="AZ22" s="36">
        <v>31938.53517162447</v>
      </c>
      <c r="BA22" s="36">
        <v>23163.965041616491</v>
      </c>
      <c r="BB22" s="36">
        <v>8774.5701300079782</v>
      </c>
      <c r="BC22" s="36">
        <v>54686.908942099988</v>
      </c>
      <c r="BD22" s="38">
        <v>0.4173933646886962</v>
      </c>
      <c r="BE22" s="38">
        <v>0.15188510004888392</v>
      </c>
      <c r="BF22" s="36">
        <v>10553.620999999999</v>
      </c>
      <c r="BG22" s="36">
        <v>16272.811099999994</v>
      </c>
      <c r="BH22" s="36">
        <v>-2465.9138420999989</v>
      </c>
    </row>
    <row r="23" spans="2:60" x14ac:dyDescent="0.2">
      <c r="B23" s="35">
        <v>2020</v>
      </c>
      <c r="C23" s="36">
        <v>8616.130000000001</v>
      </c>
      <c r="D23" s="36">
        <v>17</v>
      </c>
      <c r="E23" s="36">
        <v>75.965000000000003</v>
      </c>
      <c r="F23" s="36">
        <v>662685585</v>
      </c>
      <c r="G23" s="36">
        <v>144.1</v>
      </c>
      <c r="H23" s="36">
        <v>109.46556500000001</v>
      </c>
      <c r="I23" s="36">
        <v>94316953.856345013</v>
      </c>
      <c r="J23" s="36">
        <v>32616490</v>
      </c>
      <c r="K23" s="36">
        <v>30166337</v>
      </c>
      <c r="L23" s="36">
        <v>20000</v>
      </c>
      <c r="M23" s="36">
        <v>2430153</v>
      </c>
      <c r="N23" s="36">
        <v>9997608</v>
      </c>
      <c r="O23" s="36">
        <v>22618882</v>
      </c>
      <c r="P23" s="36">
        <v>1009846.022</v>
      </c>
      <c r="Q23" s="36">
        <v>33626336.022</v>
      </c>
      <c r="R23" s="36">
        <v>41517871</v>
      </c>
      <c r="S23" s="36">
        <v>31552907.734000001</v>
      </c>
      <c r="T23" s="36">
        <v>9964963.2660000008</v>
      </c>
      <c r="U23" s="37">
        <v>0.48909184857627341</v>
      </c>
      <c r="V23" s="38">
        <v>0.54083850257252897</v>
      </c>
      <c r="W23" s="36">
        <v>2730419.3</v>
      </c>
      <c r="X23" s="36">
        <v>1430195</v>
      </c>
      <c r="Y23" s="36">
        <v>29612796.892339543</v>
      </c>
      <c r="Z23" s="35" t="s">
        <v>7</v>
      </c>
      <c r="AA23" s="35">
        <v>3</v>
      </c>
      <c r="AB23" s="35">
        <v>1</v>
      </c>
      <c r="AC23" s="35">
        <v>2</v>
      </c>
      <c r="AD23" s="35">
        <v>4</v>
      </c>
      <c r="AE23" s="35">
        <v>6</v>
      </c>
      <c r="AF23" s="36">
        <v>26151.23834118</v>
      </c>
      <c r="AG23" s="36">
        <v>9778.43</v>
      </c>
      <c r="AH23" s="36">
        <v>35929.668341180004</v>
      </c>
      <c r="AI23" s="36">
        <v>19834.366892339542</v>
      </c>
      <c r="AJ23" s="36">
        <v>13884.056824637679</v>
      </c>
      <c r="AK23" s="36">
        <v>29612.796892339542</v>
      </c>
      <c r="AL23" s="36">
        <v>23662.486824637679</v>
      </c>
      <c r="AM23" s="36">
        <v>49813.725165817683</v>
      </c>
      <c r="AN23" s="38">
        <v>0.27871950508461385</v>
      </c>
      <c r="AO23" s="36">
        <v>1879.7500000000002</v>
      </c>
      <c r="AP23" s="36">
        <v>2537.6625000000004</v>
      </c>
      <c r="AQ23" s="36">
        <v>52351.387665817681</v>
      </c>
      <c r="AR23" s="36">
        <v>55764.035233519542</v>
      </c>
      <c r="AS23" s="38">
        <v>0.35568385267099861</v>
      </c>
      <c r="AT23" s="38">
        <v>0.53103755437230993</v>
      </c>
      <c r="AU23" s="36">
        <v>64.512980821917807</v>
      </c>
      <c r="AV23" s="36">
        <v>23547.238000000001</v>
      </c>
      <c r="AW23" s="36">
        <v>-2604.0003411799989</v>
      </c>
      <c r="AX23" s="38">
        <v>-4.9740808358366688E-2</v>
      </c>
      <c r="AY23" s="38">
        <v>-9.9574647563802549E-2</v>
      </c>
      <c r="AZ23" s="36">
        <v>30077.576210481853</v>
      </c>
      <c r="BA23" s="36">
        <v>21892.028597520413</v>
      </c>
      <c r="BB23" s="36">
        <v>8185.547612961439</v>
      </c>
      <c r="BC23" s="36">
        <v>49813.725165817683</v>
      </c>
      <c r="BD23" s="38">
        <v>0.39401329304268146</v>
      </c>
      <c r="BE23" s="38">
        <v>0.15635779638189248</v>
      </c>
      <c r="BF23" s="36">
        <v>9778.43</v>
      </c>
      <c r="BG23" s="36">
        <v>13884.056824637679</v>
      </c>
      <c r="BH23" s="36">
        <v>-2604.0003411799989</v>
      </c>
    </row>
    <row r="24" spans="2:60" x14ac:dyDescent="0.2">
      <c r="B24" s="35">
        <v>2021</v>
      </c>
      <c r="C24" s="36">
        <v>8563.3018532162041</v>
      </c>
      <c r="D24" s="36">
        <v>24.132457867122525</v>
      </c>
      <c r="E24" s="36">
        <v>74.806790129424584</v>
      </c>
      <c r="F24" s="36">
        <v>657919948.07801986</v>
      </c>
      <c r="G24" s="36">
        <v>137.86618429472122</v>
      </c>
      <c r="H24" s="36">
        <v>103.13326714479783</v>
      </c>
      <c r="I24" s="36">
        <v>88316129.766928911</v>
      </c>
      <c r="J24" s="36">
        <v>32429628.11136261</v>
      </c>
      <c r="K24" s="36">
        <v>30102236.810836028</v>
      </c>
      <c r="L24" s="36">
        <v>24256.65669096585</v>
      </c>
      <c r="M24" s="36">
        <v>2303134.6438356163</v>
      </c>
      <c r="N24" s="36">
        <v>8816062.0126641374</v>
      </c>
      <c r="O24" s="36">
        <v>23613566.098698474</v>
      </c>
      <c r="P24" s="36">
        <v>1597146.5272341995</v>
      </c>
      <c r="Q24" s="36">
        <v>34026774.63859681</v>
      </c>
      <c r="R24" s="36">
        <v>38381949.75</v>
      </c>
      <c r="S24" s="36">
        <v>27472122.350000001</v>
      </c>
      <c r="T24" s="36">
        <v>10909827.4</v>
      </c>
      <c r="U24" s="37">
        <v>0.40941583991983405</v>
      </c>
      <c r="V24" s="38">
        <v>0.5571462219117177</v>
      </c>
      <c r="W24" s="36">
        <v>1600000</v>
      </c>
      <c r="X24" s="36">
        <v>1294367.6821421164</v>
      </c>
      <c r="Y24" s="36">
        <v>31132406.956454694</v>
      </c>
      <c r="Z24" s="35">
        <v>0</v>
      </c>
      <c r="AA24" s="35">
        <v>0</v>
      </c>
      <c r="AB24" s="35">
        <v>-1</v>
      </c>
      <c r="AF24" s="36">
        <v>25300.049377622261</v>
      </c>
      <c r="AG24" s="36">
        <v>9357.5525095315224</v>
      </c>
      <c r="AH24" s="36">
        <v>34657.601887153782</v>
      </c>
      <c r="AI24" s="36">
        <v>21774.854446923171</v>
      </c>
      <c r="AJ24" s="36">
        <v>15242.398112846218</v>
      </c>
      <c r="AK24" s="36">
        <v>31132.406956454695</v>
      </c>
      <c r="AL24" s="36">
        <v>24599.950622377743</v>
      </c>
      <c r="AM24" s="36">
        <v>49900</v>
      </c>
      <c r="AN24" s="38">
        <v>0.30545888001695826</v>
      </c>
      <c r="AO24" s="36">
        <v>1546.088639658783</v>
      </c>
      <c r="AP24" s="36">
        <v>2087.219663539357</v>
      </c>
      <c r="AQ24" s="36">
        <v>51987.219663539356</v>
      </c>
      <c r="AR24" s="36">
        <v>56432.456334076953</v>
      </c>
      <c r="AS24" s="38">
        <v>0.38585693165679807</v>
      </c>
      <c r="AT24" s="38">
        <v>0.55167556010946261</v>
      </c>
      <c r="AU24" s="36">
        <v>74.3</v>
      </c>
      <c r="AV24" s="36">
        <v>27119.5</v>
      </c>
      <c r="AW24" s="36">
        <v>1819.4506223777389</v>
      </c>
      <c r="AX24" s="38">
        <v>3.4998036712738261E-2</v>
      </c>
      <c r="AY24" s="38">
        <v>7.191490400754047E-2</v>
      </c>
      <c r="AZ24" s="36">
        <v>20789.104342512906</v>
      </c>
      <c r="BA24" s="36">
        <v>7689.1207842171025</v>
      </c>
      <c r="BB24" s="36">
        <v>21573.695957963253</v>
      </c>
      <c r="BC24" s="36">
        <v>43579.812297304285</v>
      </c>
      <c r="BD24" s="38">
        <v>0.43102633206542118</v>
      </c>
      <c r="BE24" s="38">
        <v>0.41498076060977962</v>
      </c>
      <c r="BF24" s="36">
        <v>9357.5525095315224</v>
      </c>
      <c r="BG24" s="36">
        <v>15242.398112846218</v>
      </c>
      <c r="BH24" s="36">
        <v>-1819.4506223777389</v>
      </c>
    </row>
    <row r="25" spans="2:60" x14ac:dyDescent="0.2">
      <c r="B25" s="35">
        <v>2022</v>
      </c>
      <c r="C25" s="36">
        <v>8794.9228531225654</v>
      </c>
      <c r="D25" s="36">
        <v>29.815658159583624</v>
      </c>
      <c r="E25" s="36">
        <v>74.911757928631445</v>
      </c>
      <c r="F25" s="36">
        <v>680435123.96460426</v>
      </c>
      <c r="G25" s="36">
        <v>137.99825906369293</v>
      </c>
      <c r="H25" s="36">
        <v>103.37692177551935</v>
      </c>
      <c r="I25" s="36">
        <v>90919205.180897877</v>
      </c>
      <c r="J25" s="36">
        <v>34627499.814039096</v>
      </c>
      <c r="K25" s="36">
        <v>31608473.295835227</v>
      </c>
      <c r="L25" s="36">
        <v>26928.860669620481</v>
      </c>
      <c r="M25" s="36">
        <v>2992097.6575342463</v>
      </c>
      <c r="N25" s="36">
        <v>9615701.9310963098</v>
      </c>
      <c r="O25" s="36">
        <v>25011797.882942781</v>
      </c>
      <c r="P25" s="36">
        <v>895055.0233327843</v>
      </c>
      <c r="Q25" s="36">
        <v>35522554.837371878</v>
      </c>
      <c r="R25" s="36">
        <v>39015785.46545811</v>
      </c>
      <c r="S25" s="36">
        <v>28005604.88728008</v>
      </c>
      <c r="T25" s="36">
        <v>11010180.578178033</v>
      </c>
      <c r="U25" s="37">
        <v>0.40971662287649785</v>
      </c>
      <c r="V25" s="38">
        <v>0.56514531332987439</v>
      </c>
      <c r="W25" s="36">
        <v>1700000</v>
      </c>
      <c r="X25" s="36">
        <v>1113908.1871217126</v>
      </c>
      <c r="Y25" s="36">
        <v>32708646.650250163</v>
      </c>
      <c r="Z25" s="35">
        <v>0</v>
      </c>
      <c r="AA25" s="35">
        <v>1</v>
      </c>
      <c r="AB25" s="35">
        <v>-1</v>
      </c>
      <c r="AF25" s="36">
        <v>25490.09022611583</v>
      </c>
      <c r="AG25" s="36">
        <v>9427.8415904811973</v>
      </c>
      <c r="AH25" s="36">
        <v>34917.931816597025</v>
      </c>
      <c r="AI25" s="36">
        <v>23280.805059768965</v>
      </c>
      <c r="AJ25" s="36">
        <v>16296.563541838275</v>
      </c>
      <c r="AK25" s="36">
        <v>32708.646650250164</v>
      </c>
      <c r="AL25" s="36">
        <v>25724.405132319473</v>
      </c>
      <c r="AM25" s="36">
        <v>51214.495358435299</v>
      </c>
      <c r="AN25" s="38">
        <v>0.31820216967449128</v>
      </c>
      <c r="AO25" s="36">
        <v>1661.1527123924177</v>
      </c>
      <c r="AP25" s="36">
        <v>2242.556161729764</v>
      </c>
      <c r="AQ25" s="36">
        <v>53457.051520165063</v>
      </c>
      <c r="AR25" s="36">
        <v>58198.736876365991</v>
      </c>
      <c r="AS25" s="38">
        <v>0.40002251439280123</v>
      </c>
      <c r="AT25" s="38">
        <v>0.56201643550674496</v>
      </c>
      <c r="AU25" s="36">
        <v>73.599999999999994</v>
      </c>
      <c r="AV25" s="36">
        <v>26863.999999999996</v>
      </c>
      <c r="AW25" s="36">
        <v>1373.9097738841665</v>
      </c>
      <c r="AX25" s="38">
        <v>2.5701188801367028E-2</v>
      </c>
      <c r="AY25" s="38">
        <v>5.3899761110948505E-2</v>
      </c>
      <c r="AZ25" s="36">
        <v>21586.49688149658</v>
      </c>
      <c r="BA25" s="36">
        <v>7984.0467917864053</v>
      </c>
      <c r="BB25" s="36">
        <v>23089.841449631109</v>
      </c>
      <c r="BC25" s="36">
        <v>45733.432688024761</v>
      </c>
      <c r="BD25" s="38">
        <v>0.35043094680961129</v>
      </c>
      <c r="BE25" s="38">
        <v>0.43193256629429255</v>
      </c>
      <c r="BF25" s="36">
        <v>9427.8415904811973</v>
      </c>
      <c r="BG25" s="36">
        <v>16296.563541838275</v>
      </c>
      <c r="BH25" s="36">
        <v>-1373.9097738841665</v>
      </c>
    </row>
    <row r="26" spans="2:60" x14ac:dyDescent="0.2">
      <c r="B26" s="35">
        <v>2023</v>
      </c>
      <c r="C26" s="36">
        <v>9083.1552052597126</v>
      </c>
      <c r="D26" s="36">
        <v>36.837253643370538</v>
      </c>
      <c r="E26" s="36">
        <v>75.485625623813263</v>
      </c>
      <c r="F26" s="36">
        <v>699179484.09622812</v>
      </c>
      <c r="G26" s="36">
        <v>138.20825933516269</v>
      </c>
      <c r="H26" s="36">
        <v>104.32736922292986</v>
      </c>
      <c r="I26" s="36">
        <v>94762168.680830717</v>
      </c>
      <c r="J26" s="36">
        <v>36229112.494611084</v>
      </c>
      <c r="K26" s="36">
        <v>32746913.959676173</v>
      </c>
      <c r="L26" s="36">
        <v>30737.863702030867</v>
      </c>
      <c r="M26" s="36">
        <v>3451460.6712328764</v>
      </c>
      <c r="N26" s="36">
        <v>10002218.138983816</v>
      </c>
      <c r="O26" s="36">
        <v>26226894.355627265</v>
      </c>
      <c r="P26" s="36">
        <v>500000</v>
      </c>
      <c r="Q26" s="36">
        <v>36729112.494611084</v>
      </c>
      <c r="R26" s="36">
        <v>39824151.591257155</v>
      </c>
      <c r="S26" s="36">
        <v>28671287.653699141</v>
      </c>
      <c r="T26" s="36">
        <v>11152863.937558012</v>
      </c>
      <c r="U26" s="37">
        <v>0.41219877165448171</v>
      </c>
      <c r="V26" s="38">
        <v>0.5686915263564829</v>
      </c>
      <c r="W26" s="36">
        <v>1742857.142857143</v>
      </c>
      <c r="X26" s="36">
        <v>1120618.1265560754</v>
      </c>
      <c r="Y26" s="36">
        <v>33865637.225197859</v>
      </c>
      <c r="Z26" s="35">
        <v>0</v>
      </c>
      <c r="AA26" s="35">
        <v>2</v>
      </c>
      <c r="AB26" s="35">
        <v>-1</v>
      </c>
      <c r="AF26" s="36">
        <v>25404.22022347647</v>
      </c>
      <c r="AG26" s="36">
        <v>9396.0814525186943</v>
      </c>
      <c r="AH26" s="36">
        <v>34800.301675995164</v>
      </c>
      <c r="AI26" s="36">
        <v>24469.555772679167</v>
      </c>
      <c r="AJ26" s="36">
        <v>17128.689040875415</v>
      </c>
      <c r="AK26" s="36">
        <v>33865.637225197861</v>
      </c>
      <c r="AL26" s="36">
        <v>26524.77049339411</v>
      </c>
      <c r="AM26" s="36">
        <v>51928.990716870583</v>
      </c>
      <c r="AN26" s="38">
        <v>0.32984829484295525</v>
      </c>
      <c r="AO26" s="36">
        <v>1746.9761243801338</v>
      </c>
      <c r="AP26" s="36">
        <v>2358.4177679131808</v>
      </c>
      <c r="AQ26" s="36">
        <v>54287.408484783766</v>
      </c>
      <c r="AR26" s="36">
        <v>59269.857448674331</v>
      </c>
      <c r="AS26" s="38">
        <v>0.41284991774898339</v>
      </c>
      <c r="AT26" s="38">
        <v>0.5713804399567578</v>
      </c>
      <c r="AU26" s="36">
        <v>74</v>
      </c>
      <c r="AV26" s="36">
        <v>27010</v>
      </c>
      <c r="AW26" s="36">
        <v>1605.77977652353</v>
      </c>
      <c r="AX26" s="38">
        <v>2.9579230641919748E-2</v>
      </c>
      <c r="AY26" s="38">
        <v>6.3209174003286336E-2</v>
      </c>
      <c r="AZ26" s="36">
        <v>21960.054887704242</v>
      </c>
      <c r="BA26" s="36">
        <v>8122.2120817536224</v>
      </c>
      <c r="BB26" s="36">
        <v>24304.984052300231</v>
      </c>
      <c r="BC26" s="36">
        <v>47095.755806068031</v>
      </c>
      <c r="BD26" s="38">
        <v>0.38676109389241259</v>
      </c>
      <c r="BE26" s="38">
        <v>0.44770941790512403</v>
      </c>
      <c r="BF26" s="36">
        <v>9396.0814525186943</v>
      </c>
      <c r="BG26" s="36">
        <v>17128.689040875415</v>
      </c>
      <c r="BH26" s="36">
        <v>-1605.77977652353</v>
      </c>
    </row>
    <row r="27" spans="2:60" x14ac:dyDescent="0.2">
      <c r="B27" s="35">
        <v>2024</v>
      </c>
      <c r="C27" s="36">
        <v>9262.4188819819428</v>
      </c>
      <c r="D27" s="36">
        <v>45.512436744578189</v>
      </c>
      <c r="E27" s="36">
        <v>76.353415026228603</v>
      </c>
      <c r="F27" s="36">
        <v>717017087.28226542</v>
      </c>
      <c r="G27" s="36">
        <v>138.53653763189914</v>
      </c>
      <c r="H27" s="36">
        <v>105.77737754105132</v>
      </c>
      <c r="I27" s="36">
        <v>97975437.902276635</v>
      </c>
      <c r="J27" s="36">
        <v>38062889.732202567</v>
      </c>
      <c r="K27" s="36">
        <v>33906316.290559947</v>
      </c>
      <c r="L27" s="36">
        <v>36849.756711111921</v>
      </c>
      <c r="M27" s="36">
        <v>4119723.6849315069</v>
      </c>
      <c r="N27" s="36">
        <v>10269063.111473359</v>
      </c>
      <c r="O27" s="36">
        <v>27793826.620729208</v>
      </c>
      <c r="P27" s="36">
        <v>200000</v>
      </c>
      <c r="Q27" s="36">
        <v>38262889.732202567</v>
      </c>
      <c r="R27" s="36">
        <v>40581774.903526157</v>
      </c>
      <c r="S27" s="36">
        <v>29353336.521962907</v>
      </c>
      <c r="T27" s="36">
        <v>11228438.381563254</v>
      </c>
      <c r="U27" s="37">
        <v>0.41511362385540579</v>
      </c>
      <c r="V27" s="38">
        <v>0.57243579996807847</v>
      </c>
      <c r="W27" s="36">
        <v>1785714.2857142857</v>
      </c>
      <c r="X27" s="36">
        <v>1127368.9072845387</v>
      </c>
      <c r="Y27" s="36">
        <v>35349806.539203741</v>
      </c>
      <c r="Z27" s="35">
        <v>0</v>
      </c>
      <c r="AA27" s="35">
        <v>2</v>
      </c>
      <c r="AB27" s="35">
        <v>0</v>
      </c>
      <c r="AF27" s="36">
        <v>25251.783378971882</v>
      </c>
      <c r="AG27" s="36">
        <v>9339.70070181152</v>
      </c>
      <c r="AH27" s="36">
        <v>34591.484080783404</v>
      </c>
      <c r="AI27" s="36">
        <v>26010.105837392221</v>
      </c>
      <c r="AJ27" s="36">
        <v>18207.074086174554</v>
      </c>
      <c r="AK27" s="36">
        <v>35349.806539203739</v>
      </c>
      <c r="AL27" s="36">
        <v>27546.774787986076</v>
      </c>
      <c r="AM27" s="36">
        <v>52798.558166957955</v>
      </c>
      <c r="AN27" s="38">
        <v>0.34484036531074791</v>
      </c>
      <c r="AO27" s="36">
        <v>1824.5247619770835</v>
      </c>
      <c r="AP27" s="36">
        <v>2463.108428669063</v>
      </c>
      <c r="AQ27" s="36">
        <v>55261.666595627015</v>
      </c>
      <c r="AR27" s="36">
        <v>60601.589918175625</v>
      </c>
      <c r="AS27" s="38">
        <v>0.42919840671690485</v>
      </c>
      <c r="AT27" s="38">
        <v>0.58331483690334052</v>
      </c>
      <c r="AU27" s="36">
        <v>73.8</v>
      </c>
      <c r="AV27" s="36">
        <v>26937</v>
      </c>
      <c r="AW27" s="36">
        <v>1685.2166210281175</v>
      </c>
      <c r="AX27" s="38">
        <v>3.0495218925617285E-2</v>
      </c>
      <c r="AY27" s="38">
        <v>6.6736538791611108E-2</v>
      </c>
      <c r="AZ27" s="36">
        <v>22236.15787930907</v>
      </c>
      <c r="BA27" s="36">
        <v>8224.3323663197953</v>
      </c>
      <c r="BB27" s="36">
        <v>25869.237290393376</v>
      </c>
      <c r="BC27" s="36">
        <v>48568.956348904227</v>
      </c>
      <c r="BD27" s="38">
        <v>0.42149445726617268</v>
      </c>
      <c r="BE27" s="38">
        <v>0.4681226405944201</v>
      </c>
      <c r="BF27" s="36">
        <v>9339.70070181152</v>
      </c>
      <c r="BG27" s="36">
        <v>18207.074086174554</v>
      </c>
      <c r="BH27" s="36">
        <v>-1685.2166210281175</v>
      </c>
    </row>
    <row r="28" spans="2:60" x14ac:dyDescent="0.2">
      <c r="B28" s="35">
        <v>2025</v>
      </c>
      <c r="C28" s="36">
        <v>9390.7664383571937</v>
      </c>
      <c r="D28" s="36">
        <v>56.230627790082544</v>
      </c>
      <c r="E28" s="36">
        <v>77.127317327317385</v>
      </c>
      <c r="F28" s="36">
        <v>729126218.760445</v>
      </c>
      <c r="G28" s="36">
        <v>138.83168862828782</v>
      </c>
      <c r="H28" s="36">
        <v>107.07715703921276</v>
      </c>
      <c r="I28" s="36">
        <v>100553657.26385419</v>
      </c>
      <c r="J28" s="36">
        <v>39178964.301525317</v>
      </c>
      <c r="K28" s="36">
        <v>34521508.774631992</v>
      </c>
      <c r="L28" s="36">
        <v>46953.759770039098</v>
      </c>
      <c r="M28" s="36">
        <v>4610501.7671232875</v>
      </c>
      <c r="N28" s="36">
        <v>10054026.851398718</v>
      </c>
      <c r="O28" s="36">
        <v>29124937.450126603</v>
      </c>
      <c r="P28" s="36">
        <v>200000</v>
      </c>
      <c r="Q28" s="36">
        <v>39378964.301525317</v>
      </c>
      <c r="R28" s="36">
        <v>41464837.140963987</v>
      </c>
      <c r="S28" s="36">
        <v>30163707.477249295</v>
      </c>
      <c r="T28" s="36">
        <v>11301129.66371469</v>
      </c>
      <c r="U28" s="37">
        <v>0.42</v>
      </c>
      <c r="V28" s="38">
        <v>0.57130070006844647</v>
      </c>
      <c r="W28" s="36">
        <v>1828571.4285714286</v>
      </c>
      <c r="X28" s="36">
        <v>1134160.7799751312</v>
      </c>
      <c r="Y28" s="36">
        <v>36416232.092978761</v>
      </c>
      <c r="Z28" s="35">
        <v>1</v>
      </c>
      <c r="AA28" s="35">
        <v>2</v>
      </c>
      <c r="AB28" s="35">
        <v>0</v>
      </c>
      <c r="AF28" s="36">
        <v>24607.581618252425</v>
      </c>
      <c r="AG28" s="36">
        <v>9101.4342971618571</v>
      </c>
      <c r="AH28" s="36">
        <v>33709.015915414282</v>
      </c>
      <c r="AI28" s="36">
        <v>27314.797795816903</v>
      </c>
      <c r="AJ28" s="36">
        <v>19120.35845707183</v>
      </c>
      <c r="AK28" s="36">
        <v>36416.23209297876</v>
      </c>
      <c r="AL28" s="36">
        <v>28221.792754233687</v>
      </c>
      <c r="AM28" s="36">
        <v>52829.374372486112</v>
      </c>
      <c r="AN28" s="38">
        <v>0.36192664941021596</v>
      </c>
      <c r="AO28" s="36">
        <v>1894.9492065502557</v>
      </c>
      <c r="AP28" s="36">
        <v>2558.1814288428454</v>
      </c>
      <c r="AQ28" s="36">
        <v>55387.555801328956</v>
      </c>
      <c r="AR28" s="36">
        <v>61023.813711231182</v>
      </c>
      <c r="AS28" s="38">
        <v>0.44760882899047205</v>
      </c>
      <c r="AT28" s="38">
        <v>0.59675444516304466</v>
      </c>
      <c r="AU28" s="36">
        <v>74</v>
      </c>
      <c r="AV28" s="36">
        <v>27010</v>
      </c>
      <c r="AW28" s="36">
        <v>2402.418381747575</v>
      </c>
      <c r="AX28" s="38">
        <v>4.3374695759546986E-2</v>
      </c>
      <c r="AY28" s="38">
        <v>9.762919489681203E-2</v>
      </c>
      <c r="AZ28" s="36">
        <v>21942.572501119623</v>
      </c>
      <c r="BA28" s="36">
        <v>8115.745993564793</v>
      </c>
      <c r="BB28" s="36">
        <v>27203.84205200287</v>
      </c>
      <c r="BC28" s="36">
        <v>49101.007931086424</v>
      </c>
      <c r="BD28" s="38">
        <v>0.45023530544893159</v>
      </c>
      <c r="BE28" s="38">
        <v>0.49115440568601781</v>
      </c>
      <c r="BF28" s="36">
        <v>9101.4342971618571</v>
      </c>
      <c r="BG28" s="36">
        <v>19120.35845707183</v>
      </c>
      <c r="BH28" s="36">
        <v>-2402.418381747575</v>
      </c>
    </row>
    <row r="29" spans="2:60" x14ac:dyDescent="0.2">
      <c r="B29" s="35">
        <v>2026</v>
      </c>
      <c r="C29" s="36">
        <v>9453.5405097280491</v>
      </c>
      <c r="D29" s="36">
        <v>69.472955698059238</v>
      </c>
      <c r="E29" s="36">
        <v>78.023238962186497</v>
      </c>
      <c r="F29" s="36">
        <v>741772341.38942933</v>
      </c>
      <c r="G29" s="36">
        <v>139.11657565237061</v>
      </c>
      <c r="H29" s="36">
        <v>108.54325825726008</v>
      </c>
      <c r="I29" s="36">
        <v>102611808.89928816</v>
      </c>
      <c r="J29" s="36">
        <v>40378060.978456877</v>
      </c>
      <c r="K29" s="36">
        <v>35268989.830897212</v>
      </c>
      <c r="L29" s="36">
        <v>64004.996874733333</v>
      </c>
      <c r="M29" s="36">
        <v>5045066.1506849304</v>
      </c>
      <c r="N29" s="36">
        <v>10241387.581153709</v>
      </c>
      <c r="O29" s="36">
        <v>30136673.397303168</v>
      </c>
      <c r="P29" s="36">
        <v>0</v>
      </c>
      <c r="Q29" s="36">
        <v>40378060.978456877</v>
      </c>
      <c r="R29" s="36">
        <v>42178290.331715673</v>
      </c>
      <c r="S29" s="36">
        <v>30807353.897498228</v>
      </c>
      <c r="T29" s="36">
        <v>11370936.434217447</v>
      </c>
      <c r="U29" s="37">
        <v>0.422723396420908</v>
      </c>
      <c r="V29" s="38">
        <v>0.57223663344956965</v>
      </c>
      <c r="W29" s="36">
        <v>1871428.5714285714</v>
      </c>
      <c r="X29" s="36">
        <v>1141582.8474582699</v>
      </c>
      <c r="Y29" s="36">
        <v>37365049.559570037</v>
      </c>
      <c r="Z29" s="35">
        <v>1</v>
      </c>
      <c r="AA29" s="35">
        <v>0</v>
      </c>
      <c r="AB29" s="35">
        <v>0</v>
      </c>
      <c r="AF29" s="36">
        <v>24510.368424582033</v>
      </c>
      <c r="AG29" s="36">
        <v>9065.4787323796572</v>
      </c>
      <c r="AH29" s="36">
        <v>33575.847156961689</v>
      </c>
      <c r="AI29" s="36">
        <v>28299.570827190379</v>
      </c>
      <c r="AJ29" s="36">
        <v>19809.699579033262</v>
      </c>
      <c r="AK29" s="36">
        <v>37365.049559570034</v>
      </c>
      <c r="AL29" s="36">
        <v>28875.178311412921</v>
      </c>
      <c r="AM29" s="36">
        <v>53385.546735994954</v>
      </c>
      <c r="AN29" s="38">
        <v>0.37106859047444513</v>
      </c>
      <c r="AO29" s="36">
        <v>1959.8645359821794</v>
      </c>
      <c r="AP29" s="36">
        <v>2645.8171235759423</v>
      </c>
      <c r="AQ29" s="36">
        <v>56031.363859570898</v>
      </c>
      <c r="AR29" s="36">
        <v>61875.417984152067</v>
      </c>
      <c r="AS29" s="38">
        <v>0.4573637116187021</v>
      </c>
      <c r="AT29" s="38">
        <v>0.60387550948165247</v>
      </c>
      <c r="AU29" s="36">
        <v>74.8</v>
      </c>
      <c r="AV29" s="36">
        <v>27302</v>
      </c>
      <c r="AW29" s="36">
        <v>2791.6315754179668</v>
      </c>
      <c r="AX29" s="38">
        <v>4.9822659723481266E-2</v>
      </c>
      <c r="AY29" s="38">
        <v>0.1138959450572017</v>
      </c>
      <c r="AZ29" s="36">
        <v>22116.518951124297</v>
      </c>
      <c r="BA29" s="36">
        <v>8180.0823517857007</v>
      </c>
      <c r="BB29" s="36">
        <v>28213.807996147614</v>
      </c>
      <c r="BC29" s="36">
        <v>50046.266900213333</v>
      </c>
      <c r="BD29" s="38">
        <v>0.46666460784798902</v>
      </c>
      <c r="BE29" s="38">
        <v>0.50353598507540742</v>
      </c>
      <c r="BF29" s="36">
        <v>9065.4787323796572</v>
      </c>
      <c r="BG29" s="36">
        <v>19809.699579033262</v>
      </c>
      <c r="BH29" s="36">
        <v>-2791.6315754179668</v>
      </c>
    </row>
    <row r="30" spans="2:60" x14ac:dyDescent="0.2">
      <c r="B30" s="35">
        <v>2027</v>
      </c>
      <c r="C30" s="36">
        <v>9507.0693200640508</v>
      </c>
      <c r="D30" s="36">
        <v>85.833855375802045</v>
      </c>
      <c r="E30" s="36">
        <v>79.198532885495069</v>
      </c>
      <c r="F30" s="36">
        <v>754892397.39873135</v>
      </c>
      <c r="G30" s="36">
        <v>139.37025568728205</v>
      </c>
      <c r="H30" s="36">
        <v>110.37919778309065</v>
      </c>
      <c r="I30" s="36">
        <v>104938268.4816903</v>
      </c>
      <c r="J30" s="36">
        <v>41448870.118625484</v>
      </c>
      <c r="K30" s="36">
        <v>36051250.137147233</v>
      </c>
      <c r="L30" s="36">
        <v>81152.460930311223</v>
      </c>
      <c r="M30" s="36">
        <v>5316467.5205479432</v>
      </c>
      <c r="N30" s="36">
        <v>10516471.113292161</v>
      </c>
      <c r="O30" s="36">
        <v>30932399.005333327</v>
      </c>
      <c r="P30" s="36">
        <v>0</v>
      </c>
      <c r="Q30" s="36">
        <v>41448870.118625484</v>
      </c>
      <c r="R30" s="36">
        <v>42876383.383189783</v>
      </c>
      <c r="S30" s="36">
        <v>31438609.41570428</v>
      </c>
      <c r="T30" s="36">
        <v>11437773.967485502</v>
      </c>
      <c r="U30" s="37">
        <v>0.42546445209911476</v>
      </c>
      <c r="V30" s="38">
        <v>0.57349205170926176</v>
      </c>
      <c r="W30" s="36">
        <v>2042857.1428571399</v>
      </c>
      <c r="X30" s="36">
        <v>1149053.9914029832</v>
      </c>
      <c r="Y30" s="36">
        <v>38256958.984365366</v>
      </c>
      <c r="Z30" s="35">
        <v>1</v>
      </c>
      <c r="AA30" s="35">
        <v>0</v>
      </c>
      <c r="AB30" s="35">
        <v>0</v>
      </c>
      <c r="AF30" s="36">
        <v>25010.296298147237</v>
      </c>
      <c r="AG30" s="36">
        <v>9250.3835623284322</v>
      </c>
      <c r="AH30" s="36">
        <v>34260.67986047567</v>
      </c>
      <c r="AI30" s="36">
        <v>29006.575422036934</v>
      </c>
      <c r="AJ30" s="36">
        <v>20304.602795425853</v>
      </c>
      <c r="AK30" s="36">
        <v>38256.958984365367</v>
      </c>
      <c r="AL30" s="36">
        <v>29554.986357754286</v>
      </c>
      <c r="AM30" s="36">
        <v>54565.282655901523</v>
      </c>
      <c r="AN30" s="38">
        <v>0.37211578144789109</v>
      </c>
      <c r="AO30" s="36">
        <v>2009.0295524381581</v>
      </c>
      <c r="AP30" s="36">
        <v>2712.1898957915137</v>
      </c>
      <c r="AQ30" s="36">
        <v>57277.472551693034</v>
      </c>
      <c r="AR30" s="36">
        <v>63267.255282512604</v>
      </c>
      <c r="AS30" s="38">
        <v>0.45847690550998982</v>
      </c>
      <c r="AT30" s="38">
        <v>0.60468814102229262</v>
      </c>
      <c r="AU30" s="36">
        <v>74.187816462749126</v>
      </c>
      <c r="AV30" s="36">
        <v>27078.553008903429</v>
      </c>
      <c r="AW30" s="36">
        <v>2068.2567107561918</v>
      </c>
      <c r="AX30" s="38">
        <v>3.6109426945987989E-2</v>
      </c>
      <c r="AY30" s="38">
        <v>8.2696209836962561E-2</v>
      </c>
      <c r="AZ30" s="36">
        <v>22797.477058869004</v>
      </c>
      <c r="BA30" s="36">
        <v>8431.9435697186746</v>
      </c>
      <c r="BB30" s="36">
        <v>28939.320640135866</v>
      </c>
      <c r="BC30" s="36">
        <v>51486.945076682779</v>
      </c>
      <c r="BD30" s="38">
        <v>0.47744806469966006</v>
      </c>
      <c r="BE30" s="38">
        <v>0.50524786361720253</v>
      </c>
      <c r="BF30" s="36">
        <v>9250.3835623284322</v>
      </c>
      <c r="BG30" s="36">
        <v>20304.602795425853</v>
      </c>
      <c r="BH30" s="36">
        <v>-2068.2567107561918</v>
      </c>
    </row>
    <row r="31" spans="2:60" x14ac:dyDescent="0.2">
      <c r="B31" s="35">
        <v>2028</v>
      </c>
      <c r="C31" s="36">
        <v>9531.6462299895356</v>
      </c>
      <c r="D31" s="36">
        <v>106.04775131051341</v>
      </c>
      <c r="E31" s="36">
        <v>80.457776794021086</v>
      </c>
      <c r="F31" s="36">
        <v>770374587.73326504</v>
      </c>
      <c r="G31" s="36">
        <v>139.56940900293196</v>
      </c>
      <c r="H31" s="36">
        <v>112.29444356831337</v>
      </c>
      <c r="I31" s="36">
        <v>107035090.96866868</v>
      </c>
      <c r="J31" s="36">
        <v>42687151.879231602</v>
      </c>
      <c r="K31" s="36">
        <v>37034320.368097767</v>
      </c>
      <c r="L31" s="36">
        <v>122884.53853109585</v>
      </c>
      <c r="M31" s="36">
        <v>5529946.9726027362</v>
      </c>
      <c r="N31" s="36">
        <v>10566777.508833805</v>
      </c>
      <c r="O31" s="36">
        <v>32120374.370397788</v>
      </c>
      <c r="P31" s="36">
        <v>200000</v>
      </c>
      <c r="Q31" s="36">
        <v>42887151.879231602</v>
      </c>
      <c r="R31" s="36">
        <v>43559223.409890756</v>
      </c>
      <c r="S31" s="36">
        <v>32057661.043845486</v>
      </c>
      <c r="T31" s="36">
        <v>11501562.366045272</v>
      </c>
      <c r="U31" s="37">
        <v>0.4282232815421394</v>
      </c>
      <c r="V31" s="38">
        <v>0.5760134572990967</v>
      </c>
      <c r="W31" s="36">
        <v>2042857.1428571399</v>
      </c>
      <c r="X31" s="36">
        <v>1156574.5390202738</v>
      </c>
      <c r="Y31" s="36">
        <v>39687720.197354183</v>
      </c>
      <c r="Z31" s="35">
        <v>2</v>
      </c>
      <c r="AA31" s="35">
        <v>0</v>
      </c>
      <c r="AB31" s="35">
        <v>0</v>
      </c>
      <c r="AF31" s="36">
        <v>25684.235701579957</v>
      </c>
      <c r="AG31" s="36">
        <v>9499.648821132314</v>
      </c>
      <c r="AH31" s="36">
        <v>35183.884522712273</v>
      </c>
      <c r="AI31" s="36">
        <v>30188.071376221866</v>
      </c>
      <c r="AJ31" s="36">
        <v>21131.649963355303</v>
      </c>
      <c r="AK31" s="36">
        <v>39687.720197354181</v>
      </c>
      <c r="AL31" s="36">
        <v>30631.298784487619</v>
      </c>
      <c r="AM31" s="36">
        <v>56315.534486067576</v>
      </c>
      <c r="AN31" s="38">
        <v>0.37523660489421901</v>
      </c>
      <c r="AO31" s="36">
        <v>2043.0945193336142</v>
      </c>
      <c r="AP31" s="36">
        <v>2758.1776011003794</v>
      </c>
      <c r="AQ31" s="36">
        <v>59073.712087167958</v>
      </c>
      <c r="AR31" s="36">
        <v>65371.955898934139</v>
      </c>
      <c r="AS31" s="38">
        <v>0.46178932481220236</v>
      </c>
      <c r="AT31" s="38">
        <v>0.60710620711290775</v>
      </c>
      <c r="AU31" s="36">
        <v>74.093280956984756</v>
      </c>
      <c r="AV31" s="36">
        <v>27044.047549299437</v>
      </c>
      <c r="AW31" s="36">
        <v>1359.8118477194803</v>
      </c>
      <c r="AX31" s="38">
        <v>2.301889960314276E-2</v>
      </c>
      <c r="AY31" s="38">
        <v>5.2943442176705768E-2</v>
      </c>
      <c r="AZ31" s="36">
        <v>23571.926892679494</v>
      </c>
      <c r="BA31" s="36">
        <v>8718.3839192102241</v>
      </c>
      <c r="BB31" s="36">
        <v>30136.846805375972</v>
      </c>
      <c r="BC31" s="36">
        <v>53386.103575652902</v>
      </c>
      <c r="BD31" s="38">
        <v>0.48390795492331812</v>
      </c>
      <c r="BE31" s="38">
        <v>0.51015664566510832</v>
      </c>
      <c r="BF31" s="36">
        <v>9499.648821132314</v>
      </c>
      <c r="BG31" s="36">
        <v>21131.649963355303</v>
      </c>
      <c r="BH31" s="36">
        <v>-1359.8118477194803</v>
      </c>
    </row>
    <row r="32" spans="2:60" x14ac:dyDescent="0.2">
      <c r="B32" s="35">
        <v>2029</v>
      </c>
      <c r="C32" s="36">
        <v>9574.8928000520191</v>
      </c>
      <c r="D32" s="36">
        <v>131.02202515287414</v>
      </c>
      <c r="E32" s="36">
        <v>81.694688129406089</v>
      </c>
      <c r="F32" s="36">
        <v>786132766.38691795</v>
      </c>
      <c r="G32" s="36">
        <v>139.75123898197396</v>
      </c>
      <c r="H32" s="36">
        <v>114.16933884330462</v>
      </c>
      <c r="I32" s="36">
        <v>109315918.04774566</v>
      </c>
      <c r="J32" s="36">
        <v>43874405.89937713</v>
      </c>
      <c r="K32" s="36">
        <v>38050829.849847741</v>
      </c>
      <c r="L32" s="36">
        <v>212807.15911843802</v>
      </c>
      <c r="M32" s="36">
        <v>5610768.8904109551</v>
      </c>
      <c r="N32" s="36">
        <v>10559026.900396312</v>
      </c>
      <c r="O32" s="36">
        <v>33315378.99898082</v>
      </c>
      <c r="P32" s="36">
        <v>500000</v>
      </c>
      <c r="Q32" s="36">
        <v>44374405.89937713</v>
      </c>
      <c r="R32" s="36">
        <v>44226954.026676536</v>
      </c>
      <c r="S32" s="36">
        <v>32664732.138507809</v>
      </c>
      <c r="T32" s="36">
        <v>11562221.888168732</v>
      </c>
      <c r="U32" s="37">
        <v>0.43099999999999988</v>
      </c>
      <c r="V32" s="38">
        <v>0.57869210594558318</v>
      </c>
      <c r="W32" s="36">
        <v>2042857.1428571399</v>
      </c>
      <c r="X32" s="36">
        <v>1164144.8197171141</v>
      </c>
      <c r="Y32" s="36">
        <v>41167403.936802879</v>
      </c>
      <c r="Z32" s="35">
        <v>2</v>
      </c>
      <c r="AA32" s="35">
        <v>0</v>
      </c>
      <c r="AB32" s="35">
        <v>0</v>
      </c>
      <c r="AF32" s="36">
        <v>26471.562158445104</v>
      </c>
      <c r="AG32" s="36">
        <v>9790.851757233122</v>
      </c>
      <c r="AH32" s="36">
        <v>36262.413915678226</v>
      </c>
      <c r="AI32" s="36">
        <v>31376.552179569753</v>
      </c>
      <c r="AJ32" s="36">
        <v>21963.586525698825</v>
      </c>
      <c r="AK32" s="36">
        <v>41167.403936802875</v>
      </c>
      <c r="AL32" s="36">
        <v>31754.438282931947</v>
      </c>
      <c r="AM32" s="36">
        <v>58226.000441377051</v>
      </c>
      <c r="AN32" s="38">
        <v>0.37721269465884311</v>
      </c>
      <c r="AO32" s="36">
        <v>2071.4222353783507</v>
      </c>
      <c r="AP32" s="36">
        <v>2796.4200177607736</v>
      </c>
      <c r="AQ32" s="36">
        <v>61022.420459137822</v>
      </c>
      <c r="AR32" s="36">
        <v>67638.966095247975</v>
      </c>
      <c r="AS32" s="38">
        <v>0.46388278814590184</v>
      </c>
      <c r="AT32" s="38">
        <v>0.60863443534650841</v>
      </c>
      <c r="AU32" s="36">
        <v>74.514580956865927</v>
      </c>
      <c r="AV32" s="36">
        <v>27197.822049256065</v>
      </c>
      <c r="AW32" s="36">
        <v>726.25989081096122</v>
      </c>
      <c r="AX32" s="38">
        <v>1.1901525461404525E-2</v>
      </c>
      <c r="AY32" s="38">
        <v>2.7435475340062836E-2</v>
      </c>
      <c r="AZ32" s="36">
        <v>24422.770784814009</v>
      </c>
      <c r="BA32" s="36">
        <v>9033.0796053421709</v>
      </c>
      <c r="BB32" s="36">
        <v>31337.205712785471</v>
      </c>
      <c r="BC32" s="36">
        <v>55391.894389106004</v>
      </c>
      <c r="BD32" s="38">
        <v>0.48483221985039004</v>
      </c>
      <c r="BE32" s="38">
        <v>0.51353593444838308</v>
      </c>
      <c r="BF32" s="36">
        <v>9790.851757233122</v>
      </c>
      <c r="BG32" s="36">
        <v>21963.586525698825</v>
      </c>
      <c r="BH32" s="36">
        <v>-726.25989081096122</v>
      </c>
    </row>
    <row r="33" spans="2:60" x14ac:dyDescent="0.2">
      <c r="B33" s="35">
        <v>2030</v>
      </c>
      <c r="C33" s="36">
        <v>9622.8137273951925</v>
      </c>
      <c r="D33" s="36">
        <v>161.87774717537556</v>
      </c>
      <c r="E33" s="36">
        <v>82.976634022315977</v>
      </c>
      <c r="F33" s="36">
        <v>802148423.81961215</v>
      </c>
      <c r="G33" s="36">
        <v>139.88457669736434</v>
      </c>
      <c r="H33" s="36">
        <v>116.0715132598379</v>
      </c>
      <c r="I33" s="36">
        <v>111693455.11563013</v>
      </c>
      <c r="J33" s="36">
        <v>45277676.415888503</v>
      </c>
      <c r="K33" s="36">
        <v>39222584.15039546</v>
      </c>
      <c r="L33" s="36">
        <v>403501.45727386849</v>
      </c>
      <c r="M33" s="36">
        <v>5651590.8082191749</v>
      </c>
      <c r="N33" s="36">
        <v>10772869.259295447</v>
      </c>
      <c r="O33" s="36">
        <v>34504807.156593055</v>
      </c>
      <c r="P33" s="36">
        <v>600000</v>
      </c>
      <c r="Q33" s="36">
        <v>45877676.415888503</v>
      </c>
      <c r="R33" s="36">
        <v>44643769.210837863</v>
      </c>
      <c r="S33" s="36">
        <v>33024044.192031361</v>
      </c>
      <c r="T33" s="36">
        <v>11619725.0188065</v>
      </c>
      <c r="U33" s="37">
        <v>0.43099999999999961</v>
      </c>
      <c r="V33" s="38">
        <v>0.58360987754086147</v>
      </c>
      <c r="W33" s="36">
        <v>2042857.1428571399</v>
      </c>
      <c r="X33" s="36">
        <v>1171765.1651112577</v>
      </c>
      <c r="Y33" s="36">
        <v>42663054.107920103</v>
      </c>
      <c r="Z33" s="35">
        <v>2</v>
      </c>
      <c r="AA33" s="35">
        <v>0</v>
      </c>
      <c r="AB33" s="35">
        <v>0</v>
      </c>
      <c r="AF33" s="36">
        <v>27317.255147356063</v>
      </c>
      <c r="AG33" s="36">
        <v>10103.64231477553</v>
      </c>
      <c r="AH33" s="36">
        <v>37420.897462131594</v>
      </c>
      <c r="AI33" s="36">
        <v>32559.411793144569</v>
      </c>
      <c r="AJ33" s="36">
        <v>22791.588255201197</v>
      </c>
      <c r="AK33" s="36">
        <v>42663.054107920099</v>
      </c>
      <c r="AL33" s="36">
        <v>32895.230569976731</v>
      </c>
      <c r="AM33" s="36">
        <v>60212.485717332791</v>
      </c>
      <c r="AN33" s="38">
        <v>0.37851930515202764</v>
      </c>
      <c r="AO33" s="36">
        <v>2098.6612479955215</v>
      </c>
      <c r="AP33" s="36">
        <v>2833.1926847939544</v>
      </c>
      <c r="AQ33" s="36">
        <v>63045.678402126745</v>
      </c>
      <c r="AR33" s="36">
        <v>69980.309255276166</v>
      </c>
      <c r="AS33" s="38">
        <v>0.46526533162883604</v>
      </c>
      <c r="AT33" s="38">
        <v>0.60964369208905034</v>
      </c>
      <c r="AU33" s="36">
        <v>74.417348042290726</v>
      </c>
      <c r="AV33" s="36">
        <v>27162.332035436117</v>
      </c>
      <c r="AW33" s="36">
        <v>-154.92311191994668</v>
      </c>
      <c r="AX33" s="38">
        <v>-2.4573153282893469E-3</v>
      </c>
      <c r="AY33" s="38">
        <v>-5.6712547100450945E-3</v>
      </c>
      <c r="AZ33" s="36">
        <v>25308.133063161702</v>
      </c>
      <c r="BA33" s="36">
        <v>9360.5423658269319</v>
      </c>
      <c r="BB33" s="36">
        <v>32527.123176812132</v>
      </c>
      <c r="BC33" s="36">
        <v>57437.661652757117</v>
      </c>
      <c r="BD33" s="38">
        <v>0.48658841923151647</v>
      </c>
      <c r="BE33" s="38">
        <v>0.51592946576517262</v>
      </c>
      <c r="BF33" s="36">
        <v>10103.64231477553</v>
      </c>
      <c r="BG33" s="36">
        <v>22791.588255201197</v>
      </c>
      <c r="BH33" s="36">
        <v>154.92311191994668</v>
      </c>
    </row>
    <row r="34" spans="2:60" x14ac:dyDescent="0.2">
      <c r="B34" s="35">
        <v>2031</v>
      </c>
      <c r="C34" s="36">
        <v>9667.1603189384623</v>
      </c>
      <c r="D34" s="36">
        <v>190</v>
      </c>
      <c r="E34" s="36">
        <v>84.327303618256806</v>
      </c>
      <c r="F34" s="36">
        <v>820643638.53281975</v>
      </c>
      <c r="G34" s="36">
        <v>140.28468124948165</v>
      </c>
      <c r="H34" s="36">
        <v>118.29828908715417</v>
      </c>
      <c r="I34" s="36">
        <v>114360852.60616477</v>
      </c>
      <c r="J34" s="36">
        <v>46936298.457258567</v>
      </c>
      <c r="K34" s="36">
        <v>40711162.744114555</v>
      </c>
      <c r="L34" s="36">
        <v>573544.90492483834</v>
      </c>
      <c r="M34" s="36">
        <v>5651590.8082191749</v>
      </c>
      <c r="N34" s="36">
        <v>11198903.467044586</v>
      </c>
      <c r="O34" s="36">
        <v>35737394.990213983</v>
      </c>
      <c r="P34" s="36">
        <v>500000</v>
      </c>
      <c r="Q34" s="36">
        <v>47436298.457258567</v>
      </c>
      <c r="R34" s="36">
        <v>45089003.147997722</v>
      </c>
      <c r="S34" s="36">
        <v>33484959.307404049</v>
      </c>
      <c r="T34" s="36">
        <v>11604043.84059367</v>
      </c>
      <c r="U34" s="37">
        <v>0.43226058142682056</v>
      </c>
      <c r="V34" s="38">
        <v>0.59010755973771389</v>
      </c>
      <c r="W34" s="36">
        <v>2099999.9999999991</v>
      </c>
      <c r="X34" s="36">
        <v>1181765.1651112577</v>
      </c>
      <c r="Y34" s="36">
        <v>44154533.292147316</v>
      </c>
      <c r="Z34" s="35">
        <v>2</v>
      </c>
      <c r="AA34" s="35">
        <v>0</v>
      </c>
      <c r="AB34" s="35">
        <v>0</v>
      </c>
      <c r="AF34" s="36">
        <v>28113.00901063548</v>
      </c>
      <c r="AG34" s="36">
        <v>10397.962236810385</v>
      </c>
      <c r="AH34" s="36">
        <v>38510.971247445865</v>
      </c>
      <c r="AI34" s="36">
        <v>33756.571055336928</v>
      </c>
      <c r="AJ34" s="36">
        <v>23629.599738735847</v>
      </c>
      <c r="AK34" s="36">
        <v>44154.533292147316</v>
      </c>
      <c r="AL34" s="36">
        <v>34027.561975546232</v>
      </c>
      <c r="AM34" s="36">
        <v>62140.570986181716</v>
      </c>
      <c r="AN34" s="38">
        <v>0.38026042187462994</v>
      </c>
      <c r="AO34" s="36">
        <v>2103.0184630903768</v>
      </c>
      <c r="AP34" s="36">
        <v>2839.074925172009</v>
      </c>
      <c r="AQ34" s="36">
        <v>64979.645911353728</v>
      </c>
      <c r="AR34" s="36">
        <v>72267.542302782793</v>
      </c>
      <c r="AS34" s="38">
        <v>0.46710556329569647</v>
      </c>
      <c r="AT34" s="38">
        <v>0.61098706120585844</v>
      </c>
      <c r="AU34" s="36">
        <v>74.417348042290726</v>
      </c>
      <c r="AV34" s="36">
        <v>27162.332035436117</v>
      </c>
      <c r="AW34" s="36">
        <v>-950.67697519936337</v>
      </c>
      <c r="AX34" s="38">
        <v>-1.4630380973394225E-2</v>
      </c>
      <c r="AY34" s="38">
        <v>-3.3816265446353008E-2</v>
      </c>
      <c r="AZ34" s="36">
        <v>26108.475028151563</v>
      </c>
      <c r="BA34" s="36">
        <v>9656.5592569875662</v>
      </c>
      <c r="BB34" s="36">
        <v>33730.841715700262</v>
      </c>
      <c r="BC34" s="36">
        <v>59376.62348612932</v>
      </c>
      <c r="BD34" s="38">
        <v>0.48131624606158629</v>
      </c>
      <c r="BE34" s="38">
        <v>0.51909857683306582</v>
      </c>
      <c r="BF34" s="36">
        <v>10397.962236810385</v>
      </c>
      <c r="BG34" s="36">
        <v>23629.599738735847</v>
      </c>
      <c r="BH34" s="36">
        <v>950.67697519936337</v>
      </c>
    </row>
    <row r="35" spans="2:60" x14ac:dyDescent="0.2">
      <c r="B35" s="35">
        <v>2032</v>
      </c>
      <c r="C35" s="36">
        <v>9731.6480347552679</v>
      </c>
      <c r="D35" s="36">
        <v>215</v>
      </c>
      <c r="E35" s="36">
        <v>85.582703486894388</v>
      </c>
      <c r="F35" s="36">
        <v>837624603.82063854</v>
      </c>
      <c r="G35" s="36">
        <v>140.71502645314771</v>
      </c>
      <c r="H35" s="36">
        <v>120.4277238509024</v>
      </c>
      <c r="I35" s="36">
        <v>117196022.21436845</v>
      </c>
      <c r="J35" s="36">
        <v>48373723.911768615</v>
      </c>
      <c r="K35" s="36">
        <v>42047518.090877287</v>
      </c>
      <c r="L35" s="36">
        <v>674615.01267215656</v>
      </c>
      <c r="M35" s="36">
        <v>5651590.8082191749</v>
      </c>
      <c r="N35" s="36">
        <v>11482989.739079131</v>
      </c>
      <c r="O35" s="36">
        <v>36890734.17268949</v>
      </c>
      <c r="P35" s="36">
        <v>500000</v>
      </c>
      <c r="Q35" s="36">
        <v>48873723.911768615</v>
      </c>
      <c r="R35" s="36">
        <v>45616259.372840002</v>
      </c>
      <c r="S35" s="36">
        <v>34031266.248939298</v>
      </c>
      <c r="T35" s="36">
        <v>11584993.123900704</v>
      </c>
      <c r="U35" s="37">
        <v>0.43453304710570484</v>
      </c>
      <c r="V35" s="38">
        <v>0.59496374492479842</v>
      </c>
      <c r="W35" s="36">
        <v>2133333.3333333321</v>
      </c>
      <c r="X35" s="36">
        <v>1191765.1651112577</v>
      </c>
      <c r="Y35" s="36">
        <v>45548625.413324028</v>
      </c>
      <c r="Z35" s="35">
        <v>1</v>
      </c>
      <c r="AA35" s="35">
        <v>0</v>
      </c>
      <c r="AB35" s="35">
        <v>0</v>
      </c>
      <c r="AF35" s="36">
        <v>28828.822511568378</v>
      </c>
      <c r="AG35" s="36">
        <v>10662.715175511594</v>
      </c>
      <c r="AH35" s="36">
        <v>39491.537687079974</v>
      </c>
      <c r="AI35" s="36">
        <v>34885.910237812437</v>
      </c>
      <c r="AJ35" s="36">
        <v>24420.137166468703</v>
      </c>
      <c r="AK35" s="36">
        <v>45548.625413324029</v>
      </c>
      <c r="AL35" s="36">
        <v>35082.852341980295</v>
      </c>
      <c r="AM35" s="36">
        <v>63911.674853548677</v>
      </c>
      <c r="AN35" s="38">
        <v>0.38209196085733282</v>
      </c>
      <c r="AO35" s="36">
        <v>2108.9206580972045</v>
      </c>
      <c r="AP35" s="36">
        <v>2847.0428884312264</v>
      </c>
      <c r="AQ35" s="36">
        <v>66758.717741979897</v>
      </c>
      <c r="AR35" s="36">
        <v>74377.447924892404</v>
      </c>
      <c r="AS35" s="38">
        <v>0.46903881769432065</v>
      </c>
      <c r="AT35" s="38">
        <v>0.61239833691685408</v>
      </c>
      <c r="AU35" s="36">
        <v>74.417348042290726</v>
      </c>
      <c r="AV35" s="36">
        <v>27162.332035436117</v>
      </c>
      <c r="AW35" s="36">
        <v>-1666.4904761322614</v>
      </c>
      <c r="AX35" s="38">
        <v>-2.4962889230035673E-2</v>
      </c>
      <c r="AY35" s="38">
        <v>-5.7806401057952858E-2</v>
      </c>
      <c r="AZ35" s="36">
        <v>26824.732462650616</v>
      </c>
      <c r="BA35" s="36">
        <v>9921.4763902954346</v>
      </c>
      <c r="BB35" s="36">
        <v>34866.081640626384</v>
      </c>
      <c r="BC35" s="36">
        <v>61152.46600138452</v>
      </c>
      <c r="BD35" s="38">
        <v>0.4726299575375485</v>
      </c>
      <c r="BE35" s="38">
        <v>0.52227009175614436</v>
      </c>
      <c r="BF35" s="36">
        <v>10662.715175511594</v>
      </c>
      <c r="BG35" s="36">
        <v>24420.137166468703</v>
      </c>
      <c r="BH35" s="36">
        <v>1666.4904761322614</v>
      </c>
    </row>
    <row r="36" spans="2:60" x14ac:dyDescent="0.2">
      <c r="B36" s="35">
        <v>2033</v>
      </c>
      <c r="C36" s="36">
        <v>9787.3118012555806</v>
      </c>
      <c r="D36" s="36">
        <v>236.99999999999991</v>
      </c>
      <c r="E36" s="36">
        <v>86.75982020343659</v>
      </c>
      <c r="F36" s="36">
        <v>853202603.36600113</v>
      </c>
      <c r="G36" s="36">
        <v>141.17826403907588</v>
      </c>
      <c r="H36" s="36">
        <v>122.48600804663522</v>
      </c>
      <c r="I36" s="36">
        <v>119880875.20435189</v>
      </c>
      <c r="J36" s="36">
        <v>49706151.467688724</v>
      </c>
      <c r="K36" s="36">
        <v>43284490.491145782</v>
      </c>
      <c r="L36" s="36">
        <v>770070.16832376912</v>
      </c>
      <c r="M36" s="36">
        <v>5651590.8082191749</v>
      </c>
      <c r="N36" s="36">
        <v>11814650.773560109</v>
      </c>
      <c r="O36" s="36">
        <v>37891500.694128618</v>
      </c>
      <c r="P36" s="36">
        <v>500000</v>
      </c>
      <c r="Q36" s="36">
        <v>50206151.467688724</v>
      </c>
      <c r="R36" s="36">
        <v>46149049.446232252</v>
      </c>
      <c r="S36" s="36">
        <v>34586486.185459264</v>
      </c>
      <c r="T36" s="36">
        <v>11562563.260772988</v>
      </c>
      <c r="U36" s="37">
        <v>0.43681745951413992</v>
      </c>
      <c r="V36" s="38">
        <v>0.59903461447844131</v>
      </c>
      <c r="W36" s="36">
        <v>2166666.6666666651</v>
      </c>
      <c r="X36" s="36">
        <v>1201765.1651112577</v>
      </c>
      <c r="Y36" s="36">
        <v>46837719.635910809</v>
      </c>
      <c r="Z36" s="35">
        <v>1</v>
      </c>
      <c r="AA36" s="35">
        <v>0</v>
      </c>
      <c r="AB36" s="35">
        <v>0</v>
      </c>
      <c r="AF36" s="36">
        <v>29673.264073930532</v>
      </c>
      <c r="AG36" s="36">
        <v>10975.042876659239</v>
      </c>
      <c r="AH36" s="36">
        <v>40648.306950589773</v>
      </c>
      <c r="AI36" s="36">
        <v>35862.676759251568</v>
      </c>
      <c r="AJ36" s="36">
        <v>25103.873731476095</v>
      </c>
      <c r="AK36" s="36">
        <v>46837.719635910806</v>
      </c>
      <c r="AL36" s="36">
        <v>36078.916608135332</v>
      </c>
      <c r="AM36" s="36">
        <v>65752.180682065868</v>
      </c>
      <c r="AN36" s="38">
        <v>0.3817953027727225</v>
      </c>
      <c r="AO36" s="36">
        <v>2114.7435047761956</v>
      </c>
      <c r="AP36" s="36">
        <v>2854.9037314478642</v>
      </c>
      <c r="AQ36" s="36">
        <v>68607.08441351373</v>
      </c>
      <c r="AR36" s="36">
        <v>76510.983709841341</v>
      </c>
      <c r="AS36" s="38">
        <v>0.4687258615737635</v>
      </c>
      <c r="AT36" s="38">
        <v>0.61216987894884733</v>
      </c>
      <c r="AU36" s="36">
        <v>74.417348042290726</v>
      </c>
      <c r="AV36" s="36">
        <v>27162.332035436117</v>
      </c>
      <c r="AW36" s="36">
        <v>-2510.9320384944149</v>
      </c>
      <c r="AX36" s="38">
        <v>-3.6598728250282993E-2</v>
      </c>
      <c r="AY36" s="38">
        <v>-8.4619340569964327E-2</v>
      </c>
      <c r="AZ36" s="36">
        <v>27654.249334365675</v>
      </c>
      <c r="BA36" s="36">
        <v>10228.284000381826</v>
      </c>
      <c r="BB36" s="36">
        <v>35848.322762589683</v>
      </c>
      <c r="BC36" s="36">
        <v>62976.359268560278</v>
      </c>
      <c r="BD36" s="38">
        <v>0.4635537054591955</v>
      </c>
      <c r="BE36" s="38">
        <v>0.52251634170200267</v>
      </c>
      <c r="BF36" s="36">
        <v>10975.042876659239</v>
      </c>
      <c r="BG36" s="36">
        <v>25103.873731476095</v>
      </c>
      <c r="BH36" s="36">
        <v>2510.9320384944149</v>
      </c>
    </row>
    <row r="37" spans="2:60" x14ac:dyDescent="0.2">
      <c r="B37" s="35">
        <v>2034</v>
      </c>
      <c r="C37" s="36">
        <v>9834.075282375994</v>
      </c>
      <c r="D37" s="36">
        <v>255.49999999999989</v>
      </c>
      <c r="E37" s="36">
        <v>87.854690885182592</v>
      </c>
      <c r="F37" s="36">
        <v>867416484.98367071</v>
      </c>
      <c r="G37" s="36">
        <v>141.68121683351691</v>
      </c>
      <c r="H37" s="36">
        <v>124.47359509145157</v>
      </c>
      <c r="I37" s="36">
        <v>122408270.47973217</v>
      </c>
      <c r="J37" s="36">
        <v>50941095.938501857</v>
      </c>
      <c r="K37" s="36">
        <v>44433001.920293301</v>
      </c>
      <c r="L37" s="36">
        <v>856503.20998938289</v>
      </c>
      <c r="M37" s="36">
        <v>5651590.8082191749</v>
      </c>
      <c r="N37" s="36">
        <v>12099609.041511476</v>
      </c>
      <c r="O37" s="36">
        <v>38841486.896990374</v>
      </c>
      <c r="P37" s="36">
        <v>500000</v>
      </c>
      <c r="Q37" s="36">
        <v>51441095.938501857</v>
      </c>
      <c r="R37" s="36">
        <v>46687577.030705772</v>
      </c>
      <c r="S37" s="36">
        <v>35150764.532431953</v>
      </c>
      <c r="T37" s="36">
        <v>11536812.49827382</v>
      </c>
      <c r="U37" s="37">
        <v>0.43911388145806729</v>
      </c>
      <c r="V37" s="38">
        <v>0.60241909511291225</v>
      </c>
      <c r="W37" s="36">
        <v>2199999.9999999981</v>
      </c>
      <c r="X37" s="36">
        <v>1211765.1651112577</v>
      </c>
      <c r="Y37" s="36">
        <v>48029330.773390606</v>
      </c>
      <c r="Z37" s="35">
        <v>1</v>
      </c>
      <c r="AA37" s="35">
        <v>0</v>
      </c>
      <c r="AB37" s="35">
        <v>0</v>
      </c>
      <c r="AF37" s="36">
        <v>30391.435193453366</v>
      </c>
      <c r="AG37" s="36">
        <v>11240.667811277273</v>
      </c>
      <c r="AH37" s="36">
        <v>41632.103004730641</v>
      </c>
      <c r="AI37" s="36">
        <v>36788.662962113332</v>
      </c>
      <c r="AJ37" s="36">
        <v>25752.064073479331</v>
      </c>
      <c r="AK37" s="36">
        <v>48029.330773390604</v>
      </c>
      <c r="AL37" s="36">
        <v>36992.731884756606</v>
      </c>
      <c r="AM37" s="36">
        <v>67384.167078209968</v>
      </c>
      <c r="AN37" s="38">
        <v>0.38216787696715154</v>
      </c>
      <c r="AO37" s="36">
        <v>2129.2191743904755</v>
      </c>
      <c r="AP37" s="36">
        <v>2874.445885427142</v>
      </c>
      <c r="AQ37" s="36">
        <v>70258.612963637104</v>
      </c>
      <c r="AR37" s="36">
        <v>78420.765966843974</v>
      </c>
      <c r="AS37" s="38">
        <v>0.46911889355515157</v>
      </c>
      <c r="AT37" s="38">
        <v>0.61245679229526062</v>
      </c>
      <c r="AU37" s="36">
        <v>74.417348042290726</v>
      </c>
      <c r="AV37" s="36">
        <v>27162.332035436117</v>
      </c>
      <c r="AW37" s="36">
        <v>-3229.1031580172494</v>
      </c>
      <c r="AX37" s="38">
        <v>-4.5960246321522132E-2</v>
      </c>
      <c r="AY37" s="38">
        <v>-0.1062504333034207</v>
      </c>
      <c r="AZ37" s="36">
        <v>28369.326083290951</v>
      </c>
      <c r="BA37" s="36">
        <v>10492.764441765148</v>
      </c>
      <c r="BB37" s="36">
        <v>36777.799458379573</v>
      </c>
      <c r="BC37" s="36">
        <v>64606.550145921792</v>
      </c>
      <c r="BD37" s="38">
        <v>0.45481384483342491</v>
      </c>
      <c r="BE37" s="38">
        <v>0.52346321549806585</v>
      </c>
      <c r="BF37" s="36">
        <v>11240.667811277273</v>
      </c>
      <c r="BG37" s="36">
        <v>25752.064073479331</v>
      </c>
      <c r="BH37" s="36">
        <v>3229.1031580172494</v>
      </c>
    </row>
    <row r="38" spans="2:60" x14ac:dyDescent="0.2">
      <c r="B38" s="35">
        <v>2035</v>
      </c>
      <c r="C38" s="36">
        <v>9873.3087128756561</v>
      </c>
      <c r="D38" s="36">
        <v>273.99999999999989</v>
      </c>
      <c r="E38" s="36">
        <v>88.876578527764991</v>
      </c>
      <c r="F38" s="36">
        <v>879632028.04395437</v>
      </c>
      <c r="G38" s="36">
        <v>142.19585735578545</v>
      </c>
      <c r="H38" s="36">
        <v>126.37881282604334</v>
      </c>
      <c r="I38" s="36">
        <v>124777703.37982555</v>
      </c>
      <c r="J38" s="36">
        <v>52012728.740773477</v>
      </c>
      <c r="K38" s="36">
        <v>45419618.669578172</v>
      </c>
      <c r="L38" s="36">
        <v>941519.26297613583</v>
      </c>
      <c r="M38" s="36">
        <v>5651590.8082191749</v>
      </c>
      <c r="N38" s="36">
        <v>12411676.671884082</v>
      </c>
      <c r="O38" s="36">
        <v>39601052.068889387</v>
      </c>
      <c r="P38" s="36">
        <v>500000</v>
      </c>
      <c r="Q38" s="36">
        <v>52512728.740773477</v>
      </c>
      <c r="R38" s="36">
        <v>47232068.249671161</v>
      </c>
      <c r="S38" s="36">
        <v>35724249.077778041</v>
      </c>
      <c r="T38" s="36">
        <v>11507819.171893122</v>
      </c>
      <c r="U38" s="37">
        <v>0.4414223760736099</v>
      </c>
      <c r="V38" s="38">
        <v>0.60480347506233123</v>
      </c>
      <c r="W38" s="36">
        <v>2233333.3333333312</v>
      </c>
      <c r="X38" s="36">
        <v>1221765.1651112577</v>
      </c>
      <c r="Y38" s="36">
        <v>49057630.242328897</v>
      </c>
      <c r="Z38" s="35">
        <v>1</v>
      </c>
      <c r="AA38" s="35">
        <v>0</v>
      </c>
      <c r="AB38" s="35">
        <v>0</v>
      </c>
      <c r="AF38" s="36">
        <v>31182.901996559554</v>
      </c>
      <c r="AG38" s="36">
        <v>11533.402108316548</v>
      </c>
      <c r="AH38" s="36">
        <v>42716.304104876101</v>
      </c>
      <c r="AI38" s="36">
        <v>37524.228134012345</v>
      </c>
      <c r="AJ38" s="36">
        <v>26266.95969380864</v>
      </c>
      <c r="AK38" s="36">
        <v>49057.630242328894</v>
      </c>
      <c r="AL38" s="36">
        <v>37800.36180212519</v>
      </c>
      <c r="AM38" s="36">
        <v>68983.26379868474</v>
      </c>
      <c r="AN38" s="38">
        <v>0.38077293313439098</v>
      </c>
      <c r="AO38" s="36">
        <v>2130.8088865858012</v>
      </c>
      <c r="AP38" s="36">
        <v>2876.591996890832</v>
      </c>
      <c r="AQ38" s="36">
        <v>71859.855795575568</v>
      </c>
      <c r="AR38" s="36">
        <v>80240.532238888452</v>
      </c>
      <c r="AS38" s="38">
        <v>0.46764680002740916</v>
      </c>
      <c r="AT38" s="38">
        <v>0.61138216402000867</v>
      </c>
      <c r="AU38" s="36">
        <v>74.417348042290726</v>
      </c>
      <c r="AV38" s="36">
        <v>27162.332035436117</v>
      </c>
      <c r="AW38" s="36">
        <v>-4020.5699611234377</v>
      </c>
      <c r="AX38" s="38">
        <v>-5.5950153484318366E-2</v>
      </c>
      <c r="AY38" s="38">
        <v>-0.12893507992190822</v>
      </c>
      <c r="AZ38" s="36">
        <v>29140.805757532362</v>
      </c>
      <c r="BA38" s="36">
        <v>10778.106239087316</v>
      </c>
      <c r="BB38" s="36">
        <v>37515.369287079833</v>
      </c>
      <c r="BC38" s="36">
        <v>66179.670497575557</v>
      </c>
      <c r="BD38" s="38">
        <v>0.4496422405116724</v>
      </c>
      <c r="BE38" s="38">
        <v>0.52206296369146998</v>
      </c>
      <c r="BF38" s="36">
        <v>11533.402108316548</v>
      </c>
      <c r="BG38" s="36">
        <v>26266.95969380864</v>
      </c>
      <c r="BH38" s="36">
        <v>4020.5699611234377</v>
      </c>
    </row>
    <row r="39" spans="2:60" x14ac:dyDescent="0.2">
      <c r="B39" s="35">
        <v>2036</v>
      </c>
      <c r="C39" s="36">
        <v>9897.2309984813146</v>
      </c>
      <c r="D39" s="36">
        <v>292.49999999999989</v>
      </c>
      <c r="E39" s="36">
        <v>89.872840434285891</v>
      </c>
      <c r="F39" s="36">
        <v>891960674.20477021</v>
      </c>
      <c r="G39" s="36">
        <v>142.47448545169007</v>
      </c>
      <c r="H39" s="36">
        <v>128.0458669695673</v>
      </c>
      <c r="I39" s="36">
        <v>126729952.37986159</v>
      </c>
      <c r="J39" s="36">
        <v>52977539.49541641</v>
      </c>
      <c r="K39" s="36">
        <v>46300090.18672549</v>
      </c>
      <c r="L39" s="36">
        <v>1025858.5004717465</v>
      </c>
      <c r="M39" s="36">
        <v>5651590.8082191749</v>
      </c>
      <c r="N39" s="36">
        <v>12665250.018213745</v>
      </c>
      <c r="O39" s="36">
        <v>40312289.477202654</v>
      </c>
      <c r="P39" s="36">
        <v>500000</v>
      </c>
      <c r="Q39" s="36">
        <v>53477539.49541641</v>
      </c>
      <c r="R39" s="36">
        <v>47782744.97118026</v>
      </c>
      <c r="S39" s="36">
        <v>36307090.020577371</v>
      </c>
      <c r="T39" s="36">
        <v>11475654.950602893</v>
      </c>
      <c r="U39" s="37">
        <v>0.44374300682880791</v>
      </c>
      <c r="V39" s="38">
        <v>0.60649303609460981</v>
      </c>
      <c r="W39" s="36">
        <v>2266666.6666666642</v>
      </c>
      <c r="X39" s="36">
        <v>1231765.1651112577</v>
      </c>
      <c r="Y39" s="36">
        <v>49979107.66363848</v>
      </c>
      <c r="Z39" s="35">
        <v>1</v>
      </c>
      <c r="AA39" s="35">
        <v>0</v>
      </c>
      <c r="AB39" s="35">
        <v>0</v>
      </c>
      <c r="AF39" s="36">
        <v>31816.21758725333</v>
      </c>
      <c r="AG39" s="36">
        <v>11767.642121312876</v>
      </c>
      <c r="AH39" s="36">
        <v>43583.859708566204</v>
      </c>
      <c r="AI39" s="36">
        <v>38211.465542325604</v>
      </c>
      <c r="AJ39" s="36">
        <v>26748.025879627923</v>
      </c>
      <c r="AK39" s="36">
        <v>49979.107663638482</v>
      </c>
      <c r="AL39" s="36">
        <v>38515.668000940801</v>
      </c>
      <c r="AM39" s="36">
        <v>70331.885588194127</v>
      </c>
      <c r="AN39" s="38">
        <v>0.38031151384512052</v>
      </c>
      <c r="AO39" s="36">
        <v>2131.3261857162911</v>
      </c>
      <c r="AP39" s="36">
        <v>2877.2903507169931</v>
      </c>
      <c r="AQ39" s="36">
        <v>73209.175938911125</v>
      </c>
      <c r="AR39" s="36">
        <v>81795.325250891809</v>
      </c>
      <c r="AS39" s="38">
        <v>0.46715952806739391</v>
      </c>
      <c r="AT39" s="38">
        <v>0.61102645548919754</v>
      </c>
      <c r="AU39" s="36">
        <v>74.417348042290726</v>
      </c>
      <c r="AV39" s="36">
        <v>27162.332035436117</v>
      </c>
      <c r="AW39" s="36">
        <v>-4653.8855518172131</v>
      </c>
      <c r="AX39" s="38">
        <v>-6.3569702733720354E-2</v>
      </c>
      <c r="AY39" s="38">
        <v>-0.14627400441470828</v>
      </c>
      <c r="AZ39" s="36">
        <v>29759.898740835022</v>
      </c>
      <c r="BA39" s="36">
        <v>11007.085835651309</v>
      </c>
      <c r="BB39" s="36">
        <v>38203.995079151493</v>
      </c>
      <c r="BC39" s="36">
        <v>67509.781131892378</v>
      </c>
      <c r="BD39" s="38">
        <v>0.44345544935938686</v>
      </c>
      <c r="BE39" s="38">
        <v>0.52184708527562917</v>
      </c>
      <c r="BF39" s="36">
        <v>11767.642121312876</v>
      </c>
      <c r="BG39" s="36">
        <v>26748.025879627923</v>
      </c>
      <c r="BH39" s="36">
        <v>4653.8855518172131</v>
      </c>
    </row>
    <row r="40" spans="2:60" x14ac:dyDescent="0.2">
      <c r="B40" s="35">
        <v>2037</v>
      </c>
      <c r="C40" s="36">
        <v>9924.6966034968336</v>
      </c>
      <c r="D40" s="36">
        <v>310.99999999999994</v>
      </c>
      <c r="E40" s="36">
        <v>90.352814479550972</v>
      </c>
      <c r="F40" s="36">
        <v>900072322.43691659</v>
      </c>
      <c r="G40" s="36">
        <v>142.73599116678744</v>
      </c>
      <c r="H40" s="36">
        <v>128.96598529447573</v>
      </c>
      <c r="I40" s="36">
        <v>127994827.62187058</v>
      </c>
      <c r="J40" s="36">
        <v>53569542.904793374</v>
      </c>
      <c r="K40" s="36">
        <v>46803637.317739889</v>
      </c>
      <c r="L40" s="36">
        <v>1114314.7788343127</v>
      </c>
      <c r="M40" s="36">
        <v>5651590.8082191749</v>
      </c>
      <c r="N40" s="36">
        <v>12982710.033049265</v>
      </c>
      <c r="O40" s="36">
        <v>40586832.871744111</v>
      </c>
      <c r="P40" s="36">
        <v>500000</v>
      </c>
      <c r="Q40" s="36">
        <v>54069542.904793374</v>
      </c>
      <c r="R40" s="36">
        <v>48339795.759406231</v>
      </c>
      <c r="S40" s="36">
        <v>36899440.010407016</v>
      </c>
      <c r="T40" s="36">
        <v>11440355.748999214</v>
      </c>
      <c r="U40" s="37">
        <v>0.44607583752536345</v>
      </c>
      <c r="V40" s="38">
        <v>0.60621602318876111</v>
      </c>
      <c r="W40" s="36">
        <v>2299999.9999999972</v>
      </c>
      <c r="X40" s="36">
        <v>1241765.1651112577</v>
      </c>
      <c r="Y40" s="36">
        <v>50527777.739682116</v>
      </c>
      <c r="Z40" s="35">
        <v>1</v>
      </c>
      <c r="AA40" s="35">
        <v>0</v>
      </c>
      <c r="AB40" s="35">
        <v>0</v>
      </c>
      <c r="AF40" s="36">
        <v>32622.263800203687</v>
      </c>
      <c r="AG40" s="36">
        <v>12065.768802815062</v>
      </c>
      <c r="AH40" s="36">
        <v>44688.03260301875</v>
      </c>
      <c r="AI40" s="36">
        <v>38462.00893686706</v>
      </c>
      <c r="AJ40" s="36">
        <v>26923.406255806942</v>
      </c>
      <c r="AK40" s="36">
        <v>50527.777739682118</v>
      </c>
      <c r="AL40" s="36">
        <v>38989.175058622001</v>
      </c>
      <c r="AM40" s="36">
        <v>71611.438858825684</v>
      </c>
      <c r="AN40" s="38">
        <v>0.37596516261715629</v>
      </c>
      <c r="AO40" s="36">
        <v>2130.262442095931</v>
      </c>
      <c r="AP40" s="36">
        <v>2875.8542968295069</v>
      </c>
      <c r="AQ40" s="36">
        <v>74487.293155655192</v>
      </c>
      <c r="AR40" s="36">
        <v>83150.041539885802</v>
      </c>
      <c r="AS40" s="38">
        <v>0.46256151199175799</v>
      </c>
      <c r="AT40" s="38">
        <v>0.60766990375398333</v>
      </c>
      <c r="AU40" s="36">
        <v>74.417348042290726</v>
      </c>
      <c r="AV40" s="36">
        <v>27162.332035436117</v>
      </c>
      <c r="AW40" s="36">
        <v>-5459.9317647675707</v>
      </c>
      <c r="AX40" s="38">
        <v>-7.3300176895380237E-2</v>
      </c>
      <c r="AY40" s="38">
        <v>-0.16736826721183831</v>
      </c>
      <c r="AZ40" s="36">
        <v>30550.43661667093</v>
      </c>
      <c r="BA40" s="36">
        <v>11299.476556850892</v>
      </c>
      <c r="BB40" s="36">
        <v>38455.635645462833</v>
      </c>
      <c r="BC40" s="36">
        <v>68768.858125345811</v>
      </c>
      <c r="BD40" s="38">
        <v>0.43526299472368352</v>
      </c>
      <c r="BE40" s="38">
        <v>0.5162710848560782</v>
      </c>
      <c r="BF40" s="36">
        <v>12065.768802815062</v>
      </c>
      <c r="BG40" s="36">
        <v>26923.406255806942</v>
      </c>
      <c r="BH40" s="36">
        <v>5459.9317647675707</v>
      </c>
    </row>
    <row r="41" spans="2:60" x14ac:dyDescent="0.2">
      <c r="B41" s="35">
        <v>2038</v>
      </c>
      <c r="C41" s="36">
        <v>9961.7519124501068</v>
      </c>
      <c r="D41" s="36">
        <v>329.49999999999989</v>
      </c>
      <c r="E41" s="36">
        <v>90.926637173182527</v>
      </c>
      <c r="F41" s="36">
        <v>908287677.12048233</v>
      </c>
      <c r="G41" s="36">
        <v>142.97674483689761</v>
      </c>
      <c r="H41" s="36">
        <v>130.00394601987287</v>
      </c>
      <c r="I41" s="36">
        <v>129506705.7889529</v>
      </c>
      <c r="J41" s="36">
        <v>54177697.860559568</v>
      </c>
      <c r="K41" s="36">
        <v>47310435.967310429</v>
      </c>
      <c r="L41" s="36">
        <v>1215671.0850299695</v>
      </c>
      <c r="M41" s="36">
        <v>5651590.8082191749</v>
      </c>
      <c r="N41" s="36">
        <v>13116616.347434949</v>
      </c>
      <c r="O41" s="36">
        <v>41061081.513124615</v>
      </c>
      <c r="P41" s="36">
        <v>600000</v>
      </c>
      <c r="Q41" s="36">
        <v>54777697.860559568</v>
      </c>
      <c r="R41" s="36">
        <v>48903408.385137975</v>
      </c>
      <c r="S41" s="36">
        <v>37501454.187321126</v>
      </c>
      <c r="T41" s="36">
        <v>11401954.197816851</v>
      </c>
      <c r="U41" s="37">
        <v>0.44842093230039465</v>
      </c>
      <c r="V41" s="38">
        <v>0.60589274171031005</v>
      </c>
      <c r="W41" s="36">
        <v>2333333.3333333302</v>
      </c>
      <c r="X41" s="36">
        <v>1251765.1651112579</v>
      </c>
      <c r="Y41" s="36">
        <v>51192599.362114973</v>
      </c>
      <c r="Z41" s="35">
        <v>1</v>
      </c>
      <c r="AA41" s="35">
        <v>0</v>
      </c>
      <c r="AB41" s="35">
        <v>0</v>
      </c>
      <c r="AF41" s="36">
        <v>33202.405563789674</v>
      </c>
      <c r="AG41" s="36">
        <v>12280.341783867414</v>
      </c>
      <c r="AH41" s="36">
        <v>45482.747347657089</v>
      </c>
      <c r="AI41" s="36">
        <v>38912.257578247561</v>
      </c>
      <c r="AJ41" s="36">
        <v>27238.580304773292</v>
      </c>
      <c r="AK41" s="36">
        <v>51192.599362114976</v>
      </c>
      <c r="AL41" s="36">
        <v>39518.922088640706</v>
      </c>
      <c r="AM41" s="36">
        <v>72721.32765243038</v>
      </c>
      <c r="AN41" s="38">
        <v>0.37456109760480927</v>
      </c>
      <c r="AO41" s="36">
        <v>2125.5798879564177</v>
      </c>
      <c r="AP41" s="36">
        <v>2869.5328487411639</v>
      </c>
      <c r="AQ41" s="36">
        <v>75590.860501171541</v>
      </c>
      <c r="AR41" s="36">
        <v>84395.00492590465</v>
      </c>
      <c r="AS41" s="38">
        <v>0.46107299374424976</v>
      </c>
      <c r="AT41" s="38">
        <v>0.60658328543330231</v>
      </c>
      <c r="AU41" s="36">
        <v>74.417348042290726</v>
      </c>
      <c r="AV41" s="36">
        <v>27162.332035436117</v>
      </c>
      <c r="AW41" s="36">
        <v>-6040.0735283535578</v>
      </c>
      <c r="AX41" s="38">
        <v>-7.9904812411282791E-2</v>
      </c>
      <c r="AY41" s="38">
        <v>-0.18191674445844436</v>
      </c>
      <c r="AZ41" s="36">
        <v>31116.766275652237</v>
      </c>
      <c r="BA41" s="36">
        <v>11508.940951268636</v>
      </c>
      <c r="BB41" s="36">
        <v>38906.800333958854</v>
      </c>
      <c r="BC41" s="36">
        <v>69860.467460692074</v>
      </c>
      <c r="BD41" s="38">
        <v>0.43231276572537997</v>
      </c>
      <c r="BE41" s="38">
        <v>0.5147024398982184</v>
      </c>
      <c r="BF41" s="36">
        <v>12280.341783867414</v>
      </c>
      <c r="BG41" s="36">
        <v>27238.580304773292</v>
      </c>
      <c r="BH41" s="36">
        <v>6040.0735283535578</v>
      </c>
    </row>
    <row r="42" spans="2:60" x14ac:dyDescent="0.2">
      <c r="B42" s="35">
        <v>2039</v>
      </c>
      <c r="C42" s="36">
        <v>9989.2364367387854</v>
      </c>
      <c r="D42" s="36">
        <v>347.99999999999989</v>
      </c>
      <c r="E42" s="36">
        <v>91.433715216205783</v>
      </c>
      <c r="F42" s="36">
        <v>915104751.49262846</v>
      </c>
      <c r="G42" s="36">
        <v>143.22314876864331</v>
      </c>
      <c r="H42" s="36">
        <v>130.95424596880406</v>
      </c>
      <c r="I42" s="36">
        <v>130813292.53772308</v>
      </c>
      <c r="J42" s="36">
        <v>54673749.047132805</v>
      </c>
      <c r="K42" s="36">
        <v>47704672.694814116</v>
      </c>
      <c r="L42" s="36">
        <v>1317485.5440995141</v>
      </c>
      <c r="M42" s="36">
        <v>5651590.8082191749</v>
      </c>
      <c r="N42" s="36">
        <v>13191673.344041971</v>
      </c>
      <c r="O42" s="36">
        <v>41482075.703090832</v>
      </c>
      <c r="P42" s="36">
        <v>700000</v>
      </c>
      <c r="Q42" s="36">
        <v>55373749.047132805</v>
      </c>
      <c r="R42" s="36">
        <v>49473822.087749071</v>
      </c>
      <c r="S42" s="36">
        <v>38113290.222483039</v>
      </c>
      <c r="T42" s="36">
        <v>11360531.865266033</v>
      </c>
      <c r="U42" s="37">
        <v>0.45077835562819929</v>
      </c>
      <c r="V42" s="38">
        <v>0.60494681552972662</v>
      </c>
      <c r="W42" s="36">
        <v>2366666.6666666633</v>
      </c>
      <c r="X42" s="36">
        <v>1261765.1651112579</v>
      </c>
      <c r="Y42" s="36">
        <v>51745317.215354882</v>
      </c>
      <c r="Z42" s="35">
        <v>1</v>
      </c>
      <c r="AA42" s="35">
        <v>0</v>
      </c>
      <c r="AB42" s="35">
        <v>0</v>
      </c>
      <c r="AF42" s="36">
        <v>33623.436208937055</v>
      </c>
      <c r="AG42" s="36">
        <v>12436.065447141104</v>
      </c>
      <c r="AH42" s="36">
        <v>46059.501656078159</v>
      </c>
      <c r="AI42" s="36">
        <v>39309.251768213777</v>
      </c>
      <c r="AJ42" s="36">
        <v>27516.476237749641</v>
      </c>
      <c r="AK42" s="36">
        <v>51745.31721535488</v>
      </c>
      <c r="AL42" s="36">
        <v>39952.541684890748</v>
      </c>
      <c r="AM42" s="36">
        <v>73575.977893827803</v>
      </c>
      <c r="AN42" s="38">
        <v>0.37398723096085362</v>
      </c>
      <c r="AO42" s="36">
        <v>2117.3385685940775</v>
      </c>
      <c r="AP42" s="36">
        <v>2858.4070676020046</v>
      </c>
      <c r="AQ42" s="36">
        <v>76434.384961429809</v>
      </c>
      <c r="AR42" s="36">
        <v>85368.753424291936</v>
      </c>
      <c r="AS42" s="38">
        <v>0.46046416506567156</v>
      </c>
      <c r="AT42" s="38">
        <v>0.6061388404979402</v>
      </c>
      <c r="AU42" s="36">
        <v>74.417348042290726</v>
      </c>
      <c r="AV42" s="36">
        <v>27162.332035436117</v>
      </c>
      <c r="AW42" s="36">
        <v>-6461.1041735009385</v>
      </c>
      <c r="AX42" s="38">
        <v>-8.4531381743456563E-2</v>
      </c>
      <c r="AY42" s="38">
        <v>-0.19216073376175596</v>
      </c>
      <c r="AZ42" s="36">
        <v>31533.536697608681</v>
      </c>
      <c r="BA42" s="36">
        <v>11663.088915553897</v>
      </c>
      <c r="BB42" s="36">
        <v>39304.647809310671</v>
      </c>
      <c r="BC42" s="36">
        <v>70709.879079680046</v>
      </c>
      <c r="BD42" s="38">
        <v>0.42874137764481096</v>
      </c>
      <c r="BE42" s="38">
        <v>0.5142273052781744</v>
      </c>
      <c r="BF42" s="36">
        <v>12436.065447141104</v>
      </c>
      <c r="BG42" s="36">
        <v>27516.476237749641</v>
      </c>
      <c r="BH42" s="36">
        <v>6461.1041735009385</v>
      </c>
    </row>
    <row r="43" spans="2:60" x14ac:dyDescent="0.2">
      <c r="B43" s="35">
        <v>2040</v>
      </c>
      <c r="C43" s="36">
        <v>10008.39514536575</v>
      </c>
      <c r="D43" s="36">
        <v>366.49999999999994</v>
      </c>
      <c r="E43" s="36">
        <v>91.972617703046552</v>
      </c>
      <c r="F43" s="36">
        <v>923667889.12380767</v>
      </c>
      <c r="G43" s="36">
        <v>143.4710422181727</v>
      </c>
      <c r="H43" s="36">
        <v>131.95407317389652</v>
      </c>
      <c r="I43" s="36">
        <v>132064850.53648627</v>
      </c>
      <c r="J43" s="36">
        <v>55322041.949309714</v>
      </c>
      <c r="K43" s="36">
        <v>48242891.463630326</v>
      </c>
      <c r="L43" s="36">
        <v>1427559.6774602162</v>
      </c>
      <c r="M43" s="36">
        <v>5651590.8082191749</v>
      </c>
      <c r="N43" s="36">
        <v>13328670.256492214</v>
      </c>
      <c r="O43" s="36">
        <v>41993371.692817502</v>
      </c>
      <c r="P43" s="36">
        <v>700000</v>
      </c>
      <c r="Q43" s="36">
        <v>56022041.949309714</v>
      </c>
      <c r="R43" s="36">
        <v>50051272.274393871</v>
      </c>
      <c r="S43" s="36">
        <v>38735108.359460317</v>
      </c>
      <c r="T43" s="36">
        <v>11316163.914933555</v>
      </c>
      <c r="U43" s="37">
        <v>0.45314817232202703</v>
      </c>
      <c r="V43" s="38">
        <v>0.60472517574682416</v>
      </c>
      <c r="W43" s="36">
        <v>2399999.9999999963</v>
      </c>
      <c r="X43" s="36">
        <v>1271765.1651112579</v>
      </c>
      <c r="Y43" s="36">
        <v>52350276.784198463</v>
      </c>
      <c r="Z43" s="35">
        <v>1</v>
      </c>
      <c r="AA43" s="35">
        <v>0</v>
      </c>
      <c r="AB43" s="35">
        <v>0</v>
      </c>
      <c r="AF43" s="36">
        <v>33941.563663586479</v>
      </c>
      <c r="AG43" s="36">
        <v>12553.729026258014</v>
      </c>
      <c r="AH43" s="36">
        <v>46495.292689844493</v>
      </c>
      <c r="AI43" s="36">
        <v>39796.547757940447</v>
      </c>
      <c r="AJ43" s="36">
        <v>27857.583430558312</v>
      </c>
      <c r="AK43" s="36">
        <v>52350.276784198461</v>
      </c>
      <c r="AL43" s="36">
        <v>40411.312456816326</v>
      </c>
      <c r="AM43" s="36">
        <v>74352.876120402798</v>
      </c>
      <c r="AN43" s="38">
        <v>0.37466719357899936</v>
      </c>
      <c r="AO43" s="36">
        <v>2105.2471406485356</v>
      </c>
      <c r="AP43" s="36">
        <v>2842.0836398755232</v>
      </c>
      <c r="AQ43" s="36">
        <v>77194.959760278318</v>
      </c>
      <c r="AR43" s="36">
        <v>86291.84044778494</v>
      </c>
      <c r="AS43" s="38">
        <v>0.46118552520642175</v>
      </c>
      <c r="AT43" s="38">
        <v>0.6066654334006879</v>
      </c>
      <c r="AU43" s="36">
        <v>74.417348042290726</v>
      </c>
      <c r="AV43" s="36">
        <v>27162.332035436117</v>
      </c>
      <c r="AW43" s="36">
        <v>-6779.2316281503627</v>
      </c>
      <c r="AX43" s="38">
        <v>-8.7819614767630269E-2</v>
      </c>
      <c r="AY43" s="38">
        <v>-0.19973244884481631</v>
      </c>
      <c r="AZ43" s="36">
        <v>31850.704214661633</v>
      </c>
      <c r="BA43" s="36">
        <v>11780.397449258415</v>
      </c>
      <c r="BB43" s="36">
        <v>39792.644820119123</v>
      </c>
      <c r="BC43" s="36">
        <v>71485.953038003427</v>
      </c>
      <c r="BD43" s="38">
        <v>0.42703997385731501</v>
      </c>
      <c r="BE43" s="38">
        <v>0.51548242195722926</v>
      </c>
      <c r="BF43" s="36">
        <v>12553.729026258014</v>
      </c>
      <c r="BG43" s="36">
        <v>27857.583430558312</v>
      </c>
      <c r="BH43" s="36">
        <v>6779.2316281503627</v>
      </c>
    </row>
    <row r="44" spans="2:60" x14ac:dyDescent="0.2">
      <c r="B44" s="35">
        <v>2041</v>
      </c>
      <c r="C44" s="36">
        <v>10042.857452487313</v>
      </c>
      <c r="D44" s="36">
        <v>382</v>
      </c>
      <c r="E44" s="36">
        <v>92.551381477364671</v>
      </c>
      <c r="F44" s="36">
        <v>932721008.65559709</v>
      </c>
      <c r="G44" s="36">
        <v>143.71843020060035</v>
      </c>
      <c r="H44" s="36">
        <v>133.01339258823771</v>
      </c>
      <c r="I44" s="36">
        <v>133583454.10354038</v>
      </c>
      <c r="J44" s="36">
        <v>56014747.116170175</v>
      </c>
      <c r="K44" s="36">
        <v>48818376.151479393</v>
      </c>
      <c r="L44" s="36">
        <v>1544780.1564716066</v>
      </c>
      <c r="M44" s="36">
        <v>5651590.8082191749</v>
      </c>
      <c r="N44" s="36">
        <v>13652188.824905347</v>
      </c>
      <c r="O44" s="36">
        <v>42362558.291264832</v>
      </c>
      <c r="P44" s="36">
        <v>500000</v>
      </c>
      <c r="Q44" s="36">
        <v>56514747.116170175</v>
      </c>
      <c r="R44" s="36">
        <v>50636002.247361571</v>
      </c>
      <c r="S44" s="36">
        <v>39367071.456193566</v>
      </c>
      <c r="T44" s="36">
        <v>11268930.791168008</v>
      </c>
      <c r="U44" s="37">
        <v>0.45553044753586203</v>
      </c>
      <c r="V44" s="38">
        <v>0.60467041327718785</v>
      </c>
      <c r="W44" s="36">
        <v>2433333.3333333293</v>
      </c>
      <c r="X44" s="36">
        <v>1281765.1651112579</v>
      </c>
      <c r="Y44" s="36">
        <v>52799648.617725588</v>
      </c>
      <c r="Z44" s="35">
        <v>0</v>
      </c>
      <c r="AA44" s="35">
        <v>0</v>
      </c>
      <c r="AB44" s="35">
        <v>0</v>
      </c>
      <c r="AF44" s="36">
        <v>34223.249669542965</v>
      </c>
      <c r="AG44" s="36">
        <v>12657.914261337812</v>
      </c>
      <c r="AH44" s="36">
        <v>46881.163930880779</v>
      </c>
      <c r="AI44" s="36">
        <v>40141.734356387773</v>
      </c>
      <c r="AJ44" s="36">
        <v>28099.21404947144</v>
      </c>
      <c r="AK44" s="36">
        <v>52799.648617725587</v>
      </c>
      <c r="AL44" s="36">
        <v>40757.128310809254</v>
      </c>
      <c r="AM44" s="36">
        <v>74980.377980352219</v>
      </c>
      <c r="AN44" s="38">
        <v>0.37475423312529216</v>
      </c>
      <c r="AO44" s="36">
        <v>2082.0067096498055</v>
      </c>
      <c r="AP44" s="36">
        <v>2810.7090580272375</v>
      </c>
      <c r="AQ44" s="36">
        <v>77791.087038379454</v>
      </c>
      <c r="AR44" s="36">
        <v>87022.898287268559</v>
      </c>
      <c r="AS44" s="38">
        <v>0.46127783774653369</v>
      </c>
      <c r="AT44" s="38">
        <v>0.60673282155496966</v>
      </c>
      <c r="AU44" s="36">
        <v>74.417348042290726</v>
      </c>
      <c r="AV44" s="36">
        <v>27162.332035436117</v>
      </c>
      <c r="AW44" s="36">
        <v>-7060.9176341068487</v>
      </c>
      <c r="AX44" s="38">
        <v>-9.0767694641202712E-2</v>
      </c>
      <c r="AY44" s="38">
        <v>-0.20631932099629696</v>
      </c>
      <c r="AZ44" s="36">
        <v>32133.086028131031</v>
      </c>
      <c r="BA44" s="36">
        <v>11884.840037801889</v>
      </c>
      <c r="BB44" s="36">
        <v>40138.490265962253</v>
      </c>
      <c r="BC44" s="36">
        <v>72114.869252106495</v>
      </c>
      <c r="BD44" s="38">
        <v>0.42072651310286574</v>
      </c>
      <c r="BE44" s="38">
        <v>0.5159780097449892</v>
      </c>
      <c r="BF44" s="36">
        <v>12657.914261337812</v>
      </c>
      <c r="BG44" s="36">
        <v>28099.21404947144</v>
      </c>
      <c r="BH44" s="36">
        <v>7060.9176341068487</v>
      </c>
    </row>
    <row r="45" spans="2:60" x14ac:dyDescent="0.2">
      <c r="B45" s="35">
        <v>2042</v>
      </c>
      <c r="C45" s="36">
        <v>10077.872353355557</v>
      </c>
      <c r="D45" s="36">
        <v>396.78262688087284</v>
      </c>
      <c r="E45" s="36">
        <v>93.075793060843395</v>
      </c>
      <c r="F45" s="36">
        <v>939462029.15825832</v>
      </c>
      <c r="G45" s="36">
        <v>143.96598728441106</v>
      </c>
      <c r="H45" s="36">
        <v>133.99748440283855</v>
      </c>
      <c r="I45" s="36">
        <v>135040954.3482559</v>
      </c>
      <c r="J45" s="36">
        <v>56509083.647269242</v>
      </c>
      <c r="K45" s="36">
        <v>49194759.052490152</v>
      </c>
      <c r="L45" s="36">
        <v>1662733.7865599135</v>
      </c>
      <c r="M45" s="36">
        <v>5651590.8082191749</v>
      </c>
      <c r="N45" s="36">
        <v>13820589.366029222</v>
      </c>
      <c r="O45" s="36">
        <v>42688494.281240016</v>
      </c>
      <c r="P45" s="36">
        <v>400000</v>
      </c>
      <c r="Q45" s="36">
        <v>56909083.647269242</v>
      </c>
      <c r="R45" s="36">
        <v>51228257.803427659</v>
      </c>
      <c r="S45" s="36">
        <v>40009345.027649797</v>
      </c>
      <c r="T45" s="36">
        <v>11218912.77577786</v>
      </c>
      <c r="U45" s="37">
        <v>0.45792524676621316</v>
      </c>
      <c r="V45" s="38">
        <v>0.60359914120944314</v>
      </c>
      <c r="W45" s="36">
        <v>2466666.6666666623</v>
      </c>
      <c r="X45" s="36">
        <v>1291765.1651112579</v>
      </c>
      <c r="Y45" s="36">
        <v>53150651.815491311</v>
      </c>
      <c r="Z45" s="35">
        <v>0</v>
      </c>
      <c r="AA45" s="35">
        <v>0</v>
      </c>
      <c r="AB45" s="35">
        <v>0</v>
      </c>
      <c r="AF45" s="36">
        <v>34355.912860976663</v>
      </c>
      <c r="AG45" s="36">
        <v>12706.981469128355</v>
      </c>
      <c r="AH45" s="36">
        <v>47062.894330105017</v>
      </c>
      <c r="AI45" s="36">
        <v>40443.67034636296</v>
      </c>
      <c r="AJ45" s="36">
        <v>28310.569242454072</v>
      </c>
      <c r="AK45" s="36">
        <v>53150.651815491314</v>
      </c>
      <c r="AL45" s="36">
        <v>41017.550711582429</v>
      </c>
      <c r="AM45" s="36">
        <v>75373.463572559092</v>
      </c>
      <c r="AN45" s="38">
        <v>0.37560393141812559</v>
      </c>
      <c r="AO45" s="36">
        <v>2054.6422365537546</v>
      </c>
      <c r="AP45" s="36">
        <v>2773.7670193475687</v>
      </c>
      <c r="AQ45" s="36">
        <v>78147.230591906657</v>
      </c>
      <c r="AR45" s="36">
        <v>87506.56467646797</v>
      </c>
      <c r="AS45" s="38">
        <v>0.46217870048827275</v>
      </c>
      <c r="AT45" s="38">
        <v>0.6073904513564391</v>
      </c>
      <c r="AU45" s="36">
        <v>74.417348042290726</v>
      </c>
      <c r="AV45" s="36">
        <v>27162.332035436117</v>
      </c>
      <c r="AW45" s="36">
        <v>-7193.5808255405464</v>
      </c>
      <c r="AX45" s="38">
        <v>-9.2051641127325529E-2</v>
      </c>
      <c r="AY45" s="38">
        <v>-0.20938406889812006</v>
      </c>
      <c r="AZ45" s="36">
        <v>32279.772573871567</v>
      </c>
      <c r="BA45" s="36">
        <v>11939.093965678529</v>
      </c>
      <c r="BB45" s="36">
        <v>40441.295939004056</v>
      </c>
      <c r="BC45" s="36">
        <v>72527.773696852935</v>
      </c>
      <c r="BD45" s="38">
        <v>0.42842251642247792</v>
      </c>
      <c r="BE45" s="38">
        <v>0.51750133219938277</v>
      </c>
      <c r="BF45" s="36">
        <v>12706.981469128355</v>
      </c>
      <c r="BG45" s="36">
        <v>28310.569242454072</v>
      </c>
      <c r="BH45" s="36">
        <v>7193.5808255405464</v>
      </c>
    </row>
    <row r="46" spans="2:60" x14ac:dyDescent="0.2">
      <c r="B46" s="35">
        <v>2043</v>
      </c>
      <c r="C46" s="36">
        <v>10093.516243736269</v>
      </c>
      <c r="D46" s="36">
        <v>408.92585193372986</v>
      </c>
      <c r="E46" s="36">
        <v>93.576220675378011</v>
      </c>
      <c r="F46" s="36">
        <v>944917053.43702185</v>
      </c>
      <c r="G46" s="36">
        <v>144.23536932307834</v>
      </c>
      <c r="H46" s="36">
        <v>134.97000748971027</v>
      </c>
      <c r="I46" s="36">
        <v>136232196.30145964</v>
      </c>
      <c r="J46" s="36">
        <v>56903973.349743992</v>
      </c>
      <c r="K46" s="36">
        <v>49478588.060913697</v>
      </c>
      <c r="L46" s="36">
        <v>1773794.480611125</v>
      </c>
      <c r="M46" s="36">
        <v>5651590.8082191749</v>
      </c>
      <c r="N46" s="36">
        <v>13751575.744619053</v>
      </c>
      <c r="O46" s="36">
        <v>43152397.605124943</v>
      </c>
      <c r="P46" s="36">
        <v>500000</v>
      </c>
      <c r="Q46" s="36">
        <v>57403973.349743992</v>
      </c>
      <c r="R46" s="36">
        <v>51828307.807266191</v>
      </c>
      <c r="S46" s="36">
        <v>40662097.289171927</v>
      </c>
      <c r="T46" s="36">
        <v>11166210.518094264</v>
      </c>
      <c r="U46" s="37">
        <v>0.46033263585391571</v>
      </c>
      <c r="V46" s="38">
        <v>0.60201591698880319</v>
      </c>
      <c r="W46" s="36">
        <v>2499999.9999999953</v>
      </c>
      <c r="X46" s="36">
        <v>1301765.1651112579</v>
      </c>
      <c r="Y46" s="36">
        <v>53602208.184632741</v>
      </c>
      <c r="Z46" s="35">
        <v>0</v>
      </c>
      <c r="AA46" s="35">
        <v>0</v>
      </c>
      <c r="AB46" s="35">
        <v>0</v>
      </c>
      <c r="AF46" s="36">
        <v>34387.419242596079</v>
      </c>
      <c r="AG46" s="36">
        <v>12718.634514384852</v>
      </c>
      <c r="AH46" s="36">
        <v>47106.053756980931</v>
      </c>
      <c r="AI46" s="36">
        <v>40883.57367024789</v>
      </c>
      <c r="AJ46" s="36">
        <v>28618.501569173521</v>
      </c>
      <c r="AK46" s="36">
        <v>53602.208184632742</v>
      </c>
      <c r="AL46" s="36">
        <v>41337.136083558376</v>
      </c>
      <c r="AM46" s="36">
        <v>75724.555326154456</v>
      </c>
      <c r="AN46" s="38">
        <v>0.37792894848850955</v>
      </c>
      <c r="AO46" s="36">
        <v>2034.6850272076701</v>
      </c>
      <c r="AP46" s="36">
        <v>2746.8247867303548</v>
      </c>
      <c r="AQ46" s="36">
        <v>78471.380112884814</v>
      </c>
      <c r="AR46" s="36">
        <v>87989.627427228814</v>
      </c>
      <c r="AS46" s="38">
        <v>0.46464083171690157</v>
      </c>
      <c r="AT46" s="38">
        <v>0.6091878071533382</v>
      </c>
      <c r="AU46" s="36">
        <v>74.417348042290726</v>
      </c>
      <c r="AV46" s="36">
        <v>27162.332035436117</v>
      </c>
      <c r="AW46" s="36">
        <v>-7225.0872071599624</v>
      </c>
      <c r="AX46" s="38">
        <v>-9.2072895834969776E-2</v>
      </c>
      <c r="AY46" s="38">
        <v>-0.21010844565532752</v>
      </c>
      <c r="AZ46" s="36">
        <v>32341.243820008738</v>
      </c>
      <c r="BA46" s="36">
        <v>11961.829906030631</v>
      </c>
      <c r="BB46" s="36">
        <v>40881.752894172096</v>
      </c>
      <c r="BC46" s="36">
        <v>72920.300751959832</v>
      </c>
      <c r="BD46" s="38">
        <v>0.42650964925629242</v>
      </c>
      <c r="BE46" s="38">
        <v>0.52097660109152855</v>
      </c>
      <c r="BF46" s="36">
        <v>12718.634514384852</v>
      </c>
      <c r="BG46" s="36">
        <v>28618.501569173521</v>
      </c>
      <c r="BH46" s="36">
        <v>7225.0872071599624</v>
      </c>
    </row>
    <row r="47" spans="2:60" x14ac:dyDescent="0.2">
      <c r="B47" s="35">
        <v>2044</v>
      </c>
      <c r="C47" s="36">
        <v>10097.833045801246</v>
      </c>
      <c r="D47" s="36">
        <v>421.44071098640057</v>
      </c>
      <c r="E47" s="36">
        <v>94.023679358208668</v>
      </c>
      <c r="F47" s="36">
        <v>949194760.11844742</v>
      </c>
      <c r="G47" s="36">
        <v>144.51408263190433</v>
      </c>
      <c r="H47" s="36">
        <v>135.87745768127846</v>
      </c>
      <c r="I47" s="36">
        <v>137206788.23534739</v>
      </c>
      <c r="J47" s="36">
        <v>57190518.378280602</v>
      </c>
      <c r="K47" s="36">
        <v>49656059.996913143</v>
      </c>
      <c r="L47" s="36">
        <v>1882867.5731482843</v>
      </c>
      <c r="M47" s="36">
        <v>5651590.8082191749</v>
      </c>
      <c r="N47" s="36">
        <v>13866655.257646499</v>
      </c>
      <c r="O47" s="36">
        <v>43323863.120634101</v>
      </c>
      <c r="P47" s="36">
        <v>400000</v>
      </c>
      <c r="Q47" s="36">
        <v>57590518.378280602</v>
      </c>
      <c r="R47" s="36">
        <v>52436427.090718888</v>
      </c>
      <c r="S47" s="36">
        <v>41325499.200535282</v>
      </c>
      <c r="T47" s="36">
        <v>11110927.890183607</v>
      </c>
      <c r="U47" s="37">
        <v>0.46275268098594086</v>
      </c>
      <c r="V47" s="38">
        <v>0.59993392867063944</v>
      </c>
      <c r="W47" s="36">
        <v>2499999.9999999953</v>
      </c>
      <c r="X47" s="36">
        <v>1311765.1651112579</v>
      </c>
      <c r="Y47" s="36">
        <v>53778753.213169344</v>
      </c>
      <c r="Z47" s="35">
        <v>0</v>
      </c>
      <c r="AA47" s="35">
        <v>0</v>
      </c>
      <c r="AB47" s="35">
        <v>0</v>
      </c>
      <c r="AF47" s="36">
        <v>34422.782370411027</v>
      </c>
      <c r="AG47" s="36">
        <v>12731.714027412299</v>
      </c>
      <c r="AH47" s="36">
        <v>47154.496397823328</v>
      </c>
      <c r="AI47" s="36">
        <v>41047.039185757043</v>
      </c>
      <c r="AJ47" s="36">
        <v>28732.927430029929</v>
      </c>
      <c r="AK47" s="36">
        <v>53778.753213169344</v>
      </c>
      <c r="AL47" s="36">
        <v>41464.641457442231</v>
      </c>
      <c r="AM47" s="36">
        <v>75887.423827853258</v>
      </c>
      <c r="AN47" s="38">
        <v>0.37862567973329952</v>
      </c>
      <c r="AO47" s="36">
        <v>2011.5366978847937</v>
      </c>
      <c r="AP47" s="36">
        <v>2715.5745421444717</v>
      </c>
      <c r="AQ47" s="36">
        <v>78602.998369997731</v>
      </c>
      <c r="AR47" s="36">
        <v>88201.535583580378</v>
      </c>
      <c r="AS47" s="38">
        <v>0.46537782946942674</v>
      </c>
      <c r="AT47" s="38">
        <v>0.60972581551268157</v>
      </c>
      <c r="AU47" s="36">
        <v>74.417348042290726</v>
      </c>
      <c r="AV47" s="36">
        <v>27162.332035436117</v>
      </c>
      <c r="AW47" s="36">
        <v>-7260.4503349749102</v>
      </c>
      <c r="AX47" s="38">
        <v>-9.2368618062109178E-2</v>
      </c>
      <c r="AY47" s="38">
        <v>-0.21091991509715419</v>
      </c>
      <c r="AZ47" s="36">
        <v>32423.119062943431</v>
      </c>
      <c r="BA47" s="36">
        <v>11992.112530129762</v>
      </c>
      <c r="BB47" s="36">
        <v>41045.797697175003</v>
      </c>
      <c r="BC47" s="36">
        <v>73147.289981095688</v>
      </c>
      <c r="BD47" s="38">
        <v>0.42631488724314759</v>
      </c>
      <c r="BE47" s="38">
        <v>0.52219124649629045</v>
      </c>
      <c r="BF47" s="36">
        <v>12731.714027412299</v>
      </c>
      <c r="BG47" s="36">
        <v>28732.927430029929</v>
      </c>
      <c r="BH47" s="36">
        <v>7260.4503349749102</v>
      </c>
    </row>
    <row r="48" spans="2:60" x14ac:dyDescent="0.2">
      <c r="B48" s="35">
        <v>2045</v>
      </c>
      <c r="C48" s="36">
        <v>10095.273516177058</v>
      </c>
      <c r="D48" s="36">
        <v>434.33857760967999</v>
      </c>
      <c r="E48" s="36">
        <v>94.44469815617866</v>
      </c>
      <c r="F48" s="36">
        <v>952666014.96963704</v>
      </c>
      <c r="G48" s="36">
        <v>144.67630259512586</v>
      </c>
      <c r="H48" s="36">
        <v>136.6390972894863</v>
      </c>
      <c r="I48" s="36">
        <v>137940906.01408914</v>
      </c>
      <c r="J48" s="36">
        <v>57342416.874279737</v>
      </c>
      <c r="K48" s="36">
        <v>49700855.787865601</v>
      </c>
      <c r="L48" s="36">
        <v>1989970.2781949614</v>
      </c>
      <c r="M48" s="36">
        <v>5651590.8082191749</v>
      </c>
      <c r="N48" s="36">
        <v>13758056.672442967</v>
      </c>
      <c r="O48" s="36">
        <v>43584360.201836757</v>
      </c>
      <c r="P48" s="36">
        <v>500000</v>
      </c>
      <c r="Q48" s="36">
        <v>57842416.874279737</v>
      </c>
      <c r="R48" s="36">
        <v>53052853.727678731</v>
      </c>
      <c r="S48" s="36">
        <v>41999724.510723151</v>
      </c>
      <c r="T48" s="36">
        <v>11053129.21695558</v>
      </c>
      <c r="U48" s="37">
        <v>0.46518544869721629</v>
      </c>
      <c r="V48" s="38">
        <v>0.59715794049974191</v>
      </c>
      <c r="W48" s="36">
        <v>2499999.9999999953</v>
      </c>
      <c r="X48" s="36">
        <v>1321765.1651112579</v>
      </c>
      <c r="Y48" s="36">
        <v>54020651.709168471</v>
      </c>
      <c r="Z48" s="35">
        <v>0</v>
      </c>
      <c r="AA48" s="35">
        <v>0</v>
      </c>
      <c r="AB48" s="35">
        <v>0</v>
      </c>
      <c r="AF48" s="36">
        <v>34394.126936342218</v>
      </c>
      <c r="AG48" s="36">
        <v>12721.115442208766</v>
      </c>
      <c r="AH48" s="36">
        <v>47115.242378550982</v>
      </c>
      <c r="AI48" s="36">
        <v>41299.536266959709</v>
      </c>
      <c r="AJ48" s="36">
        <v>28909.675386871793</v>
      </c>
      <c r="AK48" s="36">
        <v>54020.651709168473</v>
      </c>
      <c r="AL48" s="36">
        <v>41630.790829080557</v>
      </c>
      <c r="AM48" s="36">
        <v>76024.917765422782</v>
      </c>
      <c r="AN48" s="38">
        <v>0.38026578964640889</v>
      </c>
      <c r="AO48" s="36">
        <v>1985.4705125191799</v>
      </c>
      <c r="AP48" s="36">
        <v>2680.385191900893</v>
      </c>
      <c r="AQ48" s="36">
        <v>78705.302957323671</v>
      </c>
      <c r="AR48" s="36">
        <v>88414.778645510698</v>
      </c>
      <c r="AS48" s="38">
        <v>0.46711123298227825</v>
      </c>
      <c r="AT48" s="38">
        <v>0.61099120007706309</v>
      </c>
      <c r="AU48" s="36">
        <v>74.417348042290726</v>
      </c>
      <c r="AV48" s="36">
        <v>27162.332035436117</v>
      </c>
      <c r="AW48" s="36">
        <v>-7231.7949009061012</v>
      </c>
      <c r="AX48" s="38">
        <v>-9.1884468125704222E-2</v>
      </c>
      <c r="AY48" s="38">
        <v>-0.21026249377665393</v>
      </c>
      <c r="AZ48" s="36">
        <v>32449.874608542468</v>
      </c>
      <c r="BA48" s="36">
        <v>12002.008416858176</v>
      </c>
      <c r="BB48" s="36">
        <v>41298.630680645983</v>
      </c>
      <c r="BC48" s="36">
        <v>73360.924501852831</v>
      </c>
      <c r="BD48" s="38">
        <v>0.42558275263960088</v>
      </c>
      <c r="BE48" s="38">
        <v>0.52472488039388288</v>
      </c>
      <c r="BF48" s="36">
        <v>12721.115442208766</v>
      </c>
      <c r="BG48" s="36">
        <v>28909.675386871793</v>
      </c>
      <c r="BH48" s="36">
        <v>7231.7949009061012</v>
      </c>
    </row>
    <row r="49" spans="2:60" x14ac:dyDescent="0.2">
      <c r="B49" s="35">
        <v>2046</v>
      </c>
      <c r="C49" s="36">
        <v>10087.024825832563</v>
      </c>
      <c r="D49" s="36">
        <v>448.99999999999994</v>
      </c>
      <c r="E49" s="36">
        <v>94.854882117832688</v>
      </c>
      <c r="F49" s="36">
        <v>956534215.54472518</v>
      </c>
      <c r="G49" s="36">
        <v>144.8416308296587</v>
      </c>
      <c r="H49" s="36">
        <v>137.38935818101916</v>
      </c>
      <c r="I49" s="36">
        <v>138584986.67771423</v>
      </c>
      <c r="J49" s="36">
        <v>57528948.753659256</v>
      </c>
      <c r="K49" s="36">
        <v>49775918.256657846</v>
      </c>
      <c r="L49" s="36">
        <v>2101439.688782237</v>
      </c>
      <c r="M49" s="36">
        <v>5651590.8082191749</v>
      </c>
      <c r="N49" s="36">
        <v>13693558.427154373</v>
      </c>
      <c r="O49" s="36">
        <v>43835390.326504879</v>
      </c>
      <c r="P49" s="36">
        <v>500000</v>
      </c>
      <c r="Q49" s="36">
        <v>58028948.753659256</v>
      </c>
      <c r="R49" s="36">
        <v>53677825.030940667</v>
      </c>
      <c r="S49" s="36">
        <v>42684949.803432502</v>
      </c>
      <c r="T49" s="36">
        <v>10992875.227508163</v>
      </c>
      <c r="U49" s="37">
        <v>0.46763100587245421</v>
      </c>
      <c r="V49" s="38">
        <v>0.59452402517741221</v>
      </c>
      <c r="W49" s="36">
        <v>2499999.9999999953</v>
      </c>
      <c r="X49" s="36">
        <v>1331765.1651112579</v>
      </c>
      <c r="Y49" s="36">
        <v>54197183.588548005</v>
      </c>
      <c r="Z49" s="35">
        <v>0</v>
      </c>
      <c r="AA49" s="35">
        <v>0</v>
      </c>
      <c r="AB49" s="35">
        <v>0</v>
      </c>
      <c r="AF49" s="36">
        <v>34214.335384265651</v>
      </c>
      <c r="AG49" s="36">
        <v>12654.617196920173</v>
      </c>
      <c r="AH49" s="36">
        <v>46868.952581185826</v>
      </c>
      <c r="AI49" s="36">
        <v>41542.566391627828</v>
      </c>
      <c r="AJ49" s="36">
        <v>29079.796474139479</v>
      </c>
      <c r="AK49" s="36">
        <v>54197.183588548003</v>
      </c>
      <c r="AL49" s="36">
        <v>41734.41367105965</v>
      </c>
      <c r="AM49" s="36">
        <v>75948.749055325301</v>
      </c>
      <c r="AN49" s="38">
        <v>0.38288710262964482</v>
      </c>
      <c r="AO49" s="36">
        <v>1956.6715189881238</v>
      </c>
      <c r="AP49" s="36">
        <v>2641.5065506339674</v>
      </c>
      <c r="AQ49" s="36">
        <v>78590.255605959275</v>
      </c>
      <c r="AR49" s="36">
        <v>88411.518972813647</v>
      </c>
      <c r="AS49" s="38">
        <v>0.46987730642205205</v>
      </c>
      <c r="AT49" s="38">
        <v>0.61301043368809804</v>
      </c>
      <c r="AU49" s="36">
        <v>74.417348042290726</v>
      </c>
      <c r="AV49" s="36">
        <v>27162.332035436117</v>
      </c>
      <c r="AW49" s="36">
        <v>-7052.0033488295339</v>
      </c>
      <c r="AX49" s="38">
        <v>-8.9731268774430606E-2</v>
      </c>
      <c r="AY49" s="38">
        <v>-0.20611253352220837</v>
      </c>
      <c r="AZ49" s="36">
        <v>32347.021725680283</v>
      </c>
      <c r="BA49" s="36">
        <v>11963.966939635175</v>
      </c>
      <c r="BB49" s="36">
        <v>41541.701980560298</v>
      </c>
      <c r="BC49" s="36">
        <v>73390.180051707663</v>
      </c>
      <c r="BD49" s="38">
        <v>0.4312566382160562</v>
      </c>
      <c r="BE49" s="38">
        <v>0.52858591259512722</v>
      </c>
      <c r="BF49" s="36">
        <v>12654.617196920173</v>
      </c>
      <c r="BG49" s="36">
        <v>29079.796474139479</v>
      </c>
      <c r="BH49" s="36">
        <v>7052.0033488295339</v>
      </c>
    </row>
    <row r="50" spans="2:60" x14ac:dyDescent="0.2">
      <c r="B50" s="35">
        <v>2047</v>
      </c>
      <c r="C50" s="36">
        <v>10084.185380742749</v>
      </c>
      <c r="D50" s="36">
        <v>461.24031157202535</v>
      </c>
      <c r="E50" s="36">
        <v>95.26400678386473</v>
      </c>
      <c r="F50" s="36">
        <v>960701518.12748027</v>
      </c>
      <c r="G50" s="36">
        <v>145.02136035197782</v>
      </c>
      <c r="H50" s="36">
        <v>138.15315856376105</v>
      </c>
      <c r="I50" s="36">
        <v>139316206.18921143</v>
      </c>
      <c r="J50" s="36">
        <v>57745375.539967619</v>
      </c>
      <c r="K50" s="36">
        <v>49882066.790672682</v>
      </c>
      <c r="L50" s="36">
        <v>2211717.9410757646</v>
      </c>
      <c r="M50" s="36">
        <v>5651590.8082191749</v>
      </c>
      <c r="N50" s="36">
        <v>13603779.41673452</v>
      </c>
      <c r="O50" s="36">
        <v>44141596.123233095</v>
      </c>
      <c r="P50" s="36">
        <v>500000</v>
      </c>
      <c r="Q50" s="36">
        <v>58245375.539967619</v>
      </c>
      <c r="R50" s="36">
        <v>54311582.79744906</v>
      </c>
      <c r="S50" s="36">
        <v>43381354.543322481</v>
      </c>
      <c r="T50" s="36">
        <v>10930228.25412658</v>
      </c>
      <c r="U50" s="37">
        <v>0.47008941974799107</v>
      </c>
      <c r="V50" s="38">
        <v>0.5920225682296627</v>
      </c>
      <c r="W50" s="36">
        <v>2499999.9999999953</v>
      </c>
      <c r="X50" s="36">
        <v>1341765.1651112579</v>
      </c>
      <c r="Y50" s="36">
        <v>54403610.37485636</v>
      </c>
      <c r="Z50" s="35">
        <v>0</v>
      </c>
      <c r="AA50" s="35">
        <v>0</v>
      </c>
      <c r="AB50" s="35">
        <v>0</v>
      </c>
      <c r="AF50" s="36">
        <v>33966.192133871235</v>
      </c>
      <c r="AG50" s="36">
        <v>12562.838186500319</v>
      </c>
      <c r="AH50" s="36">
        <v>46529.030320371552</v>
      </c>
      <c r="AI50" s="36">
        <v>41840.772188356044</v>
      </c>
      <c r="AJ50" s="36">
        <v>29288.54053184923</v>
      </c>
      <c r="AK50" s="36">
        <v>54403.610374856362</v>
      </c>
      <c r="AL50" s="36">
        <v>41851.378718349551</v>
      </c>
      <c r="AM50" s="36">
        <v>75817.570852220786</v>
      </c>
      <c r="AN50" s="38">
        <v>0.38630280820967944</v>
      </c>
      <c r="AO50" s="36">
        <v>1925.2601769489856</v>
      </c>
      <c r="AP50" s="36">
        <v>2599.1012388811309</v>
      </c>
      <c r="AQ50" s="36">
        <v>78416.672091101922</v>
      </c>
      <c r="AR50" s="36">
        <v>88369.802508727589</v>
      </c>
      <c r="AS50" s="38">
        <v>0.4734736414537507</v>
      </c>
      <c r="AT50" s="38">
        <v>0.61563575826123795</v>
      </c>
      <c r="AU50" s="36">
        <v>74.417348042290726</v>
      </c>
      <c r="AV50" s="36">
        <v>27162.332035436117</v>
      </c>
      <c r="AW50" s="36">
        <v>-6803.8600984351178</v>
      </c>
      <c r="AX50" s="38">
        <v>-8.6765478781484329E-2</v>
      </c>
      <c r="AY50" s="38">
        <v>-0.20031271305358597</v>
      </c>
      <c r="AZ50" s="36">
        <v>32194.332133566197</v>
      </c>
      <c r="BA50" s="36">
        <v>11907.492706935443</v>
      </c>
      <c r="BB50" s="36">
        <v>41839.936418585916</v>
      </c>
      <c r="BC50" s="36">
        <v>73389.780333511779</v>
      </c>
      <c r="BD50" s="38">
        <v>0.42930991405317631</v>
      </c>
      <c r="BE50" s="38">
        <v>0.53355919478421177</v>
      </c>
      <c r="BF50" s="36">
        <v>12562.838186500319</v>
      </c>
      <c r="BG50" s="36">
        <v>29288.54053184923</v>
      </c>
      <c r="BH50" s="36">
        <v>6803.8600984351178</v>
      </c>
    </row>
    <row r="51" spans="2:60" x14ac:dyDescent="0.2">
      <c r="B51" s="35">
        <v>2048</v>
      </c>
      <c r="C51" s="36">
        <v>10084.622204765361</v>
      </c>
      <c r="D51" s="36">
        <v>473.81430961928515</v>
      </c>
      <c r="E51" s="36">
        <v>95.744430654290582</v>
      </c>
      <c r="F51" s="36">
        <v>966140328.6817193</v>
      </c>
      <c r="G51" s="36">
        <v>145.1864788977654</v>
      </c>
      <c r="H51" s="36">
        <v>139.00796760767722</v>
      </c>
      <c r="I51" s="36">
        <v>140184283.67756858</v>
      </c>
      <c r="J51" s="36">
        <v>58082696.991684496</v>
      </c>
      <c r="K51" s="36">
        <v>50093018.942972556</v>
      </c>
      <c r="L51" s="36">
        <v>2338087.2404927691</v>
      </c>
      <c r="M51" s="36">
        <v>5651590.8082191749</v>
      </c>
      <c r="N51" s="36">
        <v>13402502.998458195</v>
      </c>
      <c r="O51" s="36">
        <v>44680193.993226297</v>
      </c>
      <c r="P51" s="36">
        <v>500000</v>
      </c>
      <c r="Q51" s="36">
        <v>58582696.991684496</v>
      </c>
      <c r="R51" s="36">
        <v>54954392.856894732</v>
      </c>
      <c r="S51" s="36">
        <v>44089121.123017222</v>
      </c>
      <c r="T51" s="36">
        <v>10865271.733877512</v>
      </c>
      <c r="U51" s="37">
        <v>0.47256075791363589</v>
      </c>
      <c r="V51" s="38">
        <v>0.58998460626628901</v>
      </c>
      <c r="W51" s="36">
        <v>2499999.9999999953</v>
      </c>
      <c r="X51" s="36">
        <v>1351765.1651112579</v>
      </c>
      <c r="Y51" s="36">
        <v>54730931.826573238</v>
      </c>
      <c r="Z51" s="35">
        <v>0</v>
      </c>
      <c r="AA51" s="35">
        <v>0</v>
      </c>
      <c r="AB51" s="35">
        <v>0</v>
      </c>
      <c r="AF51" s="36">
        <v>33416.592928901911</v>
      </c>
      <c r="AG51" s="36">
        <v>12359.561768223995</v>
      </c>
      <c r="AH51" s="36">
        <v>45776.154697125909</v>
      </c>
      <c r="AI51" s="36">
        <v>42371.370058349239</v>
      </c>
      <c r="AJ51" s="36">
        <v>29659.959040844464</v>
      </c>
      <c r="AK51" s="36">
        <v>54730.931826573236</v>
      </c>
      <c r="AL51" s="36">
        <v>42019.520809068461</v>
      </c>
      <c r="AM51" s="36">
        <v>75436.113737970372</v>
      </c>
      <c r="AN51" s="38">
        <v>0.39317983882188351</v>
      </c>
      <c r="AO51" s="36">
        <v>1891.5370650363916</v>
      </c>
      <c r="AP51" s="36">
        <v>2553.5750377991289</v>
      </c>
      <c r="AQ51" s="36">
        <v>77989.688775769508</v>
      </c>
      <c r="AR51" s="36">
        <v>88147.52475547514</v>
      </c>
      <c r="AS51" s="38">
        <v>0.48068700937308406</v>
      </c>
      <c r="AT51" s="38">
        <v>0.6209015168423514</v>
      </c>
      <c r="AU51" s="36">
        <v>74.417348042290726</v>
      </c>
      <c r="AV51" s="36">
        <v>27162.332035436117</v>
      </c>
      <c r="AW51" s="36">
        <v>-6254.2608934657947</v>
      </c>
      <c r="AX51" s="38">
        <v>-8.0193433153036522E-2</v>
      </c>
      <c r="AY51" s="38">
        <v>-0.1871603399775835</v>
      </c>
      <c r="AZ51" s="36">
        <v>31771.68487788842</v>
      </c>
      <c r="BA51" s="36">
        <v>11751.171119219007</v>
      </c>
      <c r="BB51" s="36">
        <v>42370.569939803012</v>
      </c>
      <c r="BC51" s="36">
        <v>73182.25495496954</v>
      </c>
      <c r="BD51" s="38">
        <v>0.43103200688947152</v>
      </c>
      <c r="BE51" s="38">
        <v>0.54328425468684594</v>
      </c>
      <c r="BF51" s="36">
        <v>12359.561768223995</v>
      </c>
      <c r="BG51" s="36">
        <v>29659.959040844464</v>
      </c>
      <c r="BH51" s="36">
        <v>6254.2608934657947</v>
      </c>
    </row>
    <row r="52" spans="2:60" x14ac:dyDescent="0.2">
      <c r="B52" s="35">
        <v>2049</v>
      </c>
      <c r="C52" s="36">
        <v>10090.82535745826</v>
      </c>
      <c r="D52" s="36">
        <v>486.73109085987352</v>
      </c>
      <c r="E52" s="36">
        <v>96.156277560754049</v>
      </c>
      <c r="F52" s="36">
        <v>969740763.01621366</v>
      </c>
      <c r="G52" s="36">
        <v>145.34618139575124</v>
      </c>
      <c r="H52" s="36">
        <v>139.75947760685563</v>
      </c>
      <c r="I52" s="36">
        <v>141028848.05803785</v>
      </c>
      <c r="J52" s="36">
        <v>58249050.783744484</v>
      </c>
      <c r="K52" s="36">
        <v>50130478.649600387</v>
      </c>
      <c r="L52" s="36">
        <v>2466981.3259249255</v>
      </c>
      <c r="M52" s="36">
        <v>5651590.8082191749</v>
      </c>
      <c r="N52" s="36">
        <v>13183939.312374057</v>
      </c>
      <c r="O52" s="36">
        <v>45065111.471370421</v>
      </c>
      <c r="P52" s="36">
        <v>500000</v>
      </c>
      <c r="Q52" s="36">
        <v>58749050.783744484</v>
      </c>
      <c r="R52" s="36">
        <v>55606515.157899007</v>
      </c>
      <c r="S52" s="36">
        <v>44808434.910875626</v>
      </c>
      <c r="T52" s="36">
        <v>10798080.247023379</v>
      </c>
      <c r="U52" s="37">
        <v>0.47504508831452891</v>
      </c>
      <c r="V52" s="38">
        <v>0.58711364291356027</v>
      </c>
      <c r="W52" s="36">
        <v>2499999.9999999953</v>
      </c>
      <c r="X52" s="36">
        <v>1361765.1651112579</v>
      </c>
      <c r="Y52" s="36">
        <v>54887285.618633226</v>
      </c>
      <c r="Z52" s="35">
        <v>0</v>
      </c>
      <c r="AA52" s="35">
        <v>0</v>
      </c>
      <c r="AB52" s="35">
        <v>0</v>
      </c>
      <c r="AF52" s="36">
        <v>32820.254073933684</v>
      </c>
      <c r="AG52" s="36">
        <v>12138.998082139857</v>
      </c>
      <c r="AH52" s="36">
        <v>44959.25215607354</v>
      </c>
      <c r="AI52" s="36">
        <v>42748.287536493372</v>
      </c>
      <c r="AJ52" s="36">
        <v>29923.801275545356</v>
      </c>
      <c r="AK52" s="36">
        <v>54887.285618633228</v>
      </c>
      <c r="AL52" s="36">
        <v>42062.799357685217</v>
      </c>
      <c r="AM52" s="36">
        <v>74883.053431618901</v>
      </c>
      <c r="AN52" s="38">
        <v>0.39960711942483662</v>
      </c>
      <c r="AO52" s="36">
        <v>1855.6664273541114</v>
      </c>
      <c r="AP52" s="36">
        <v>2505.1496769280507</v>
      </c>
      <c r="AQ52" s="36">
        <v>77388.20310854695</v>
      </c>
      <c r="AR52" s="36">
        <v>87707.539692566905</v>
      </c>
      <c r="AS52" s="38">
        <v>0.487395812108457</v>
      </c>
      <c r="AT52" s="38">
        <v>0.62579894283917359</v>
      </c>
      <c r="AU52" s="36">
        <v>74.417348042290726</v>
      </c>
      <c r="AV52" s="36">
        <v>27162.332035436117</v>
      </c>
      <c r="AW52" s="36">
        <v>-5657.922038497567</v>
      </c>
      <c r="AX52" s="38">
        <v>-7.3110911110852397E-2</v>
      </c>
      <c r="AY52" s="38">
        <v>-0.17239117118813441</v>
      </c>
      <c r="AZ52" s="36">
        <v>31334.249191811112</v>
      </c>
      <c r="BA52" s="36">
        <v>11589.379838067125</v>
      </c>
      <c r="BB52" s="36">
        <v>42747.530661258941</v>
      </c>
      <c r="BC52" s="36">
        <v>72846.900492759494</v>
      </c>
      <c r="BD52" s="38">
        <v>0.43124653347374792</v>
      </c>
      <c r="BE52" s="38">
        <v>0.55237786825596669</v>
      </c>
      <c r="BF52" s="36">
        <v>12138.998082139857</v>
      </c>
      <c r="BG52" s="36">
        <v>29923.801275545356</v>
      </c>
      <c r="BH52" s="36">
        <v>5657.922038497567</v>
      </c>
    </row>
    <row r="53" spans="2:60" x14ac:dyDescent="0.2">
      <c r="B53" s="35">
        <v>2050</v>
      </c>
      <c r="C53" s="36">
        <v>10085.048918449513</v>
      </c>
      <c r="D53" s="36">
        <v>499.99999999999966</v>
      </c>
      <c r="E53" s="36">
        <v>96.593585869009914</v>
      </c>
      <c r="F53" s="36">
        <v>973576455.56122756</v>
      </c>
      <c r="G53" s="36">
        <v>145.49405998587983</v>
      </c>
      <c r="H53" s="36">
        <v>140.53792976676962</v>
      </c>
      <c r="I53" s="36">
        <v>141733189.65954936</v>
      </c>
      <c r="J53" s="36">
        <v>58445697.048850127</v>
      </c>
      <c r="K53" s="36">
        <v>50185587.428670377</v>
      </c>
      <c r="L53" s="36">
        <v>2608518.8119605784</v>
      </c>
      <c r="M53" s="36">
        <v>5651590.8082191749</v>
      </c>
      <c r="N53" s="36">
        <v>12897120.976595463</v>
      </c>
      <c r="O53" s="36">
        <v>45548576.072254665</v>
      </c>
      <c r="P53" s="36">
        <v>500000</v>
      </c>
      <c r="Q53" s="36">
        <v>58945697.048850127</v>
      </c>
      <c r="R53" s="36">
        <v>56268172.436466098</v>
      </c>
      <c r="S53" s="36">
        <v>45539484.299540393</v>
      </c>
      <c r="T53" s="36">
        <v>10728688.136925703</v>
      </c>
      <c r="U53" s="37">
        <v>0.4775424792530088</v>
      </c>
      <c r="V53" s="38">
        <v>0.58426976007969889</v>
      </c>
      <c r="W53" s="36">
        <v>2499999.9999999953</v>
      </c>
      <c r="X53" s="36">
        <v>1371765.1651112579</v>
      </c>
      <c r="Y53" s="36">
        <v>55073931.883738868</v>
      </c>
      <c r="Z53" s="35">
        <v>0</v>
      </c>
      <c r="AA53" s="35">
        <v>0</v>
      </c>
      <c r="AB53" s="35">
        <v>0</v>
      </c>
      <c r="AF53" s="36">
        <v>32039.374869791551</v>
      </c>
      <c r="AG53" s="36">
        <v>11850.17974636126</v>
      </c>
      <c r="AH53" s="36">
        <v>43889.554616152811</v>
      </c>
      <c r="AI53" s="36">
        <v>43223.752137377611</v>
      </c>
      <c r="AJ53" s="36">
        <v>30256.626496164325</v>
      </c>
      <c r="AK53" s="36">
        <v>55073.931883738871</v>
      </c>
      <c r="AL53" s="36">
        <v>42106.806242525585</v>
      </c>
      <c r="AM53" s="36">
        <v>74146.181112317136</v>
      </c>
      <c r="AN53" s="38">
        <v>0.40806722669008916</v>
      </c>
      <c r="AO53" s="36">
        <v>1814.2605365596376</v>
      </c>
      <c r="AP53" s="36">
        <v>2449.2517243555108</v>
      </c>
      <c r="AQ53" s="36">
        <v>76595.43283667264</v>
      </c>
      <c r="AR53" s="36">
        <v>87113.306753530429</v>
      </c>
      <c r="AS53" s="38">
        <v>0.49617852597044121</v>
      </c>
      <c r="AT53" s="38">
        <v>0.63221032395842214</v>
      </c>
      <c r="AU53" s="36">
        <v>74.417348042290726</v>
      </c>
      <c r="AV53" s="36">
        <v>27162.332035436117</v>
      </c>
      <c r="AW53" s="36">
        <v>-4877.042834355434</v>
      </c>
      <c r="AX53" s="38">
        <v>-6.3672762901607186E-2</v>
      </c>
      <c r="AY53" s="38">
        <v>-0.15222028688686348</v>
      </c>
      <c r="AZ53" s="36">
        <v>30746.338833348065</v>
      </c>
      <c r="BA53" s="36">
        <v>11371.93354110134</v>
      </c>
      <c r="BB53" s="36">
        <v>43223.04695248956</v>
      </c>
      <c r="BC53" s="36">
        <v>72374.4052411921</v>
      </c>
      <c r="BD53" s="38">
        <v>0.46202624943417486</v>
      </c>
      <c r="BE53" s="38">
        <v>0.56430318821561731</v>
      </c>
      <c r="BF53" s="36">
        <v>11850.17974636126</v>
      </c>
      <c r="BG53" s="36">
        <v>30256.626496164325</v>
      </c>
      <c r="BH53" s="36">
        <v>4877.042834355434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48"/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A692-4B18-4CE5-AC35-C08BC054AB2E}">
  <sheetPr>
    <tabColor rgb="FF00B050"/>
  </sheetPr>
  <dimension ref="A1:AS33"/>
  <sheetViews>
    <sheetView showGridLines="0" zoomScale="70" zoomScaleNormal="7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E34" sqref="E34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6" width="16.44140625" style="2" bestFit="1" customWidth="1"/>
    <col min="7" max="7" width="16.44140625" style="2" customWidth="1"/>
    <col min="8" max="8" width="17.5546875" style="2" bestFit="1" customWidth="1"/>
    <col min="9" max="9" width="20.44140625" style="2" customWidth="1"/>
    <col min="10" max="10" width="18.44140625" style="2" customWidth="1"/>
    <col min="11" max="11" width="11.5546875" style="2" bestFit="1" customWidth="1"/>
    <col min="12" max="14" width="11.44140625" style="2" customWidth="1"/>
    <col min="15" max="16" width="5.5546875" style="2" customWidth="1"/>
    <col min="17" max="17" width="11.5546875" style="2" bestFit="1" customWidth="1"/>
    <col min="18" max="20" width="11.44140625" style="2" customWidth="1"/>
    <col min="21" max="21" width="5.5546875" style="2" customWidth="1"/>
    <col min="22" max="16384" width="9.44140625" style="2"/>
  </cols>
  <sheetData>
    <row r="1" spans="1:45" x14ac:dyDescent="0.3">
      <c r="A1" s="1" t="s">
        <v>1</v>
      </c>
      <c r="B1" s="1"/>
    </row>
    <row r="2" spans="1:45" ht="6" customHeight="1" x14ac:dyDescent="0.3"/>
    <row r="3" spans="1:45" ht="19.5" customHeight="1" x14ac:dyDescent="0.3"/>
    <row r="5" spans="1:45" s="27" customFormat="1" ht="23.4" x14ac:dyDescent="0.3">
      <c r="F5" s="9"/>
      <c r="G5" s="9"/>
      <c r="H5" s="9"/>
      <c r="I5" s="9"/>
      <c r="J5" s="9" t="str">
        <f>Título</f>
        <v>Cenários de Oferta e Demanda Ciclo Otto - Ano 2024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8" spans="1:45" x14ac:dyDescent="0.3">
      <c r="C8" s="3" t="str">
        <f>Índice!Q14</f>
        <v>Gráfico 3 - Saldo de capacidade instalada de produção de etanol – Cenário de Crescimento Baixo</v>
      </c>
      <c r="F8" s="12"/>
      <c r="G8" s="12"/>
      <c r="H8" s="12"/>
      <c r="I8" s="12"/>
    </row>
    <row r="10" spans="1:45" x14ac:dyDescent="0.3">
      <c r="A10" s="4" t="s">
        <v>0</v>
      </c>
      <c r="B10" s="4"/>
      <c r="C10" s="5" t="s">
        <v>99</v>
      </c>
      <c r="D10" s="5" t="s">
        <v>106</v>
      </c>
      <c r="E10" s="5" t="s">
        <v>103</v>
      </c>
      <c r="F10" s="5" t="s">
        <v>100</v>
      </c>
      <c r="G10" s="5" t="s">
        <v>107</v>
      </c>
      <c r="H10" s="4" t="s">
        <v>98</v>
      </c>
      <c r="I10" s="4" t="s">
        <v>105</v>
      </c>
    </row>
    <row r="11" spans="1:45" x14ac:dyDescent="0.3">
      <c r="B11" s="6"/>
      <c r="C11" s="67" t="s">
        <v>97</v>
      </c>
      <c r="D11" s="67"/>
      <c r="E11" s="67"/>
      <c r="F11" s="67"/>
      <c r="G11" s="67"/>
      <c r="H11" s="67"/>
      <c r="I11" s="67"/>
    </row>
    <row r="12" spans="1:45" x14ac:dyDescent="0.3">
      <c r="A12" s="29">
        <v>2024</v>
      </c>
      <c r="B12" s="6"/>
      <c r="C12" s="53"/>
      <c r="D12" s="53">
        <v>567450000</v>
      </c>
      <c r="E12" s="53">
        <v>164000000</v>
      </c>
      <c r="F12" s="53">
        <v>1249760000</v>
      </c>
      <c r="G12" s="53">
        <v>77780000</v>
      </c>
      <c r="H12" s="25"/>
      <c r="I12" s="22">
        <v>2058990000</v>
      </c>
    </row>
    <row r="13" spans="1:45" x14ac:dyDescent="0.3">
      <c r="A13" s="29">
        <v>2025</v>
      </c>
      <c r="B13" s="6"/>
      <c r="C13" s="53"/>
      <c r="D13" s="53">
        <v>567450000</v>
      </c>
      <c r="E13" s="53">
        <v>164000000</v>
      </c>
      <c r="F13" s="53">
        <v>272560000</v>
      </c>
      <c r="G13" s="53">
        <v>515270000</v>
      </c>
      <c r="H13" s="22">
        <v>2058990000</v>
      </c>
      <c r="I13" s="22">
        <v>3578270000</v>
      </c>
    </row>
    <row r="14" spans="1:45" x14ac:dyDescent="0.3">
      <c r="A14" s="29">
        <v>2026</v>
      </c>
      <c r="B14" s="6"/>
      <c r="C14" s="53">
        <v>130000000</v>
      </c>
      <c r="D14" s="53">
        <v>567450000</v>
      </c>
      <c r="E14" s="53">
        <v>82000000</v>
      </c>
      <c r="F14" s="53">
        <v>821350000</v>
      </c>
      <c r="G14" s="53">
        <v>62000000</v>
      </c>
      <c r="H14" s="22">
        <v>3578270000</v>
      </c>
      <c r="I14" s="22">
        <v>5241070000</v>
      </c>
    </row>
    <row r="15" spans="1:45" x14ac:dyDescent="0.3">
      <c r="A15" s="29">
        <v>2027</v>
      </c>
      <c r="B15" s="6"/>
      <c r="C15" s="53">
        <v>-90000000</v>
      </c>
      <c r="D15" s="53">
        <v>567450000</v>
      </c>
      <c r="E15" s="53">
        <v>164000000</v>
      </c>
      <c r="F15" s="53">
        <v>529250000</v>
      </c>
      <c r="G15" s="53"/>
      <c r="H15" s="22">
        <v>5241070000</v>
      </c>
      <c r="I15" s="22">
        <v>6411770000</v>
      </c>
    </row>
    <row r="16" spans="1:45" x14ac:dyDescent="0.3">
      <c r="A16" s="29">
        <v>2028</v>
      </c>
      <c r="B16" s="6"/>
      <c r="C16" s="53">
        <v>-124000000</v>
      </c>
      <c r="D16" s="53"/>
      <c r="E16" s="53"/>
      <c r="F16" s="53">
        <v>127750000</v>
      </c>
      <c r="G16" s="53"/>
      <c r="H16" s="22">
        <v>6411770000</v>
      </c>
      <c r="I16" s="22">
        <v>6415520000</v>
      </c>
    </row>
    <row r="17" spans="1:17" x14ac:dyDescent="0.3">
      <c r="A17" s="29">
        <v>2029</v>
      </c>
      <c r="B17" s="6"/>
      <c r="C17" s="53"/>
      <c r="D17" s="53"/>
      <c r="E17" s="53"/>
      <c r="F17" s="53"/>
      <c r="G17" s="53"/>
      <c r="H17" s="22">
        <v>6415520000</v>
      </c>
      <c r="I17" s="22">
        <v>6415520000</v>
      </c>
    </row>
    <row r="18" spans="1:17" x14ac:dyDescent="0.3">
      <c r="A18" s="29">
        <v>2030</v>
      </c>
      <c r="B18" s="6"/>
      <c r="C18" s="53"/>
      <c r="D18" s="53"/>
      <c r="E18" s="53"/>
      <c r="F18" s="53"/>
      <c r="G18" s="53"/>
      <c r="H18" s="22">
        <v>6415520000</v>
      </c>
      <c r="I18" s="22">
        <v>6415520000</v>
      </c>
    </row>
    <row r="19" spans="1:17" x14ac:dyDescent="0.3">
      <c r="A19" s="29">
        <v>2031</v>
      </c>
      <c r="C19" s="53"/>
      <c r="D19" s="53"/>
      <c r="E19" s="53"/>
      <c r="F19" s="53"/>
      <c r="G19" s="53"/>
      <c r="H19" s="22">
        <v>6415520000</v>
      </c>
      <c r="I19" s="22">
        <v>6415520000</v>
      </c>
    </row>
    <row r="20" spans="1:17" x14ac:dyDescent="0.3">
      <c r="A20" s="29">
        <v>2032</v>
      </c>
      <c r="C20" s="53"/>
      <c r="D20" s="53"/>
      <c r="E20" s="53"/>
      <c r="F20" s="53"/>
      <c r="G20" s="53"/>
      <c r="H20" s="22">
        <v>6415520000</v>
      </c>
      <c r="I20" s="22">
        <v>6415520000</v>
      </c>
    </row>
    <row r="21" spans="1:17" x14ac:dyDescent="0.3">
      <c r="A21" s="29">
        <v>2033</v>
      </c>
      <c r="C21" s="53"/>
      <c r="D21" s="53"/>
      <c r="E21" s="53"/>
      <c r="F21" s="53"/>
      <c r="G21" s="53"/>
      <c r="H21" s="22">
        <v>6415520000</v>
      </c>
      <c r="I21" s="22">
        <v>6415520000</v>
      </c>
    </row>
    <row r="22" spans="1:17" x14ac:dyDescent="0.3">
      <c r="A22" s="29"/>
    </row>
    <row r="23" spans="1:17" x14ac:dyDescent="0.3">
      <c r="A23" s="29"/>
      <c r="C23" s="32" t="s">
        <v>94</v>
      </c>
      <c r="D23" s="32"/>
      <c r="E23" s="32"/>
    </row>
    <row r="24" spans="1:17" x14ac:dyDescent="0.3">
      <c r="A24" s="29"/>
    </row>
    <row r="25" spans="1:17" x14ac:dyDescent="0.3">
      <c r="A25" s="29"/>
      <c r="E25" s="53"/>
    </row>
    <row r="26" spans="1:17" x14ac:dyDescent="0.3">
      <c r="A26" s="29"/>
      <c r="E26" s="53"/>
    </row>
    <row r="31" spans="1:17" x14ac:dyDescent="0.3"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3"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6:17" x14ac:dyDescent="0.3"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1">
    <mergeCell ref="C11:I11"/>
  </mergeCells>
  <hyperlinks>
    <hyperlink ref="A1" location="Índice!A1" display="Voltar" xr:uid="{154A95B0-2971-47BD-8305-144AFAC1BC7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E7E7-70A4-4AD5-8AE4-194769506612}">
  <sheetPr>
    <tabColor rgb="FF00B050"/>
  </sheetPr>
  <dimension ref="A1:AJ26"/>
  <sheetViews>
    <sheetView showGridLines="0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J17" sqref="J17"/>
    </sheetView>
  </sheetViews>
  <sheetFormatPr defaultColWidth="9.21875" defaultRowHeight="14.4" x14ac:dyDescent="0.3"/>
  <cols>
    <col min="1" max="1" width="13.44140625" style="2" bestFit="1" customWidth="1"/>
    <col min="2" max="2" width="13.44140625" style="2" customWidth="1"/>
    <col min="3" max="3" width="8.21875" style="2" customWidth="1"/>
    <col min="4" max="4" width="16.44140625" style="2" bestFit="1" customWidth="1"/>
    <col min="5" max="5" width="4.44140625" style="2" customWidth="1"/>
    <col min="6" max="6" width="13.109375" style="2" customWidth="1"/>
    <col min="7" max="7" width="12.33203125" style="2" customWidth="1"/>
    <col min="8" max="8" width="5.88671875" style="2" customWidth="1"/>
    <col min="9" max="10" width="11.44140625" style="2" customWidth="1"/>
    <col min="11" max="11" width="5.5546875" style="2" customWidth="1"/>
    <col min="12" max="12" width="11.5546875" style="2" bestFit="1" customWidth="1"/>
    <col min="13" max="13" width="11.44140625" style="2" customWidth="1"/>
    <col min="14" max="14" width="5.5546875" style="2" customWidth="1"/>
    <col min="15" max="16384" width="9.21875" style="2"/>
  </cols>
  <sheetData>
    <row r="1" spans="1:36" x14ac:dyDescent="0.3">
      <c r="A1" s="1" t="s">
        <v>1</v>
      </c>
      <c r="B1" s="1"/>
    </row>
    <row r="2" spans="1:36" ht="6" customHeight="1" x14ac:dyDescent="0.3"/>
    <row r="3" spans="1:36" ht="19.5" customHeight="1" x14ac:dyDescent="0.3"/>
    <row r="5" spans="1:36" s="27" customFormat="1" ht="23.4" x14ac:dyDescent="0.3">
      <c r="D5" s="9"/>
      <c r="E5" s="9"/>
      <c r="F5" s="9"/>
      <c r="G5" s="9" t="str">
        <f>Título</f>
        <v>Cenários de Oferta e Demanda Ciclo Otto - Ano 2024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8" spans="1:36" x14ac:dyDescent="0.3">
      <c r="C8" s="3" t="s">
        <v>104</v>
      </c>
      <c r="D8" s="12"/>
      <c r="E8" s="12"/>
      <c r="F8" s="12"/>
    </row>
    <row r="10" spans="1:36" x14ac:dyDescent="0.3">
      <c r="C10" s="4"/>
      <c r="D10" s="4"/>
      <c r="E10" s="4"/>
      <c r="F10" s="4"/>
      <c r="G10" s="4"/>
      <c r="H10" s="4"/>
      <c r="I10" s="69"/>
      <c r="J10" s="69"/>
    </row>
    <row r="11" spans="1:36" x14ac:dyDescent="0.3">
      <c r="D11" s="55"/>
      <c r="E11" s="55"/>
      <c r="F11" s="6"/>
      <c r="G11" s="6"/>
      <c r="H11" s="4"/>
    </row>
    <row r="12" spans="1:36" x14ac:dyDescent="0.3">
      <c r="A12" s="4" t="s">
        <v>0</v>
      </c>
      <c r="B12" s="4"/>
      <c r="C12" s="69" t="s">
        <v>75</v>
      </c>
      <c r="D12" s="69"/>
      <c r="F12" s="69" t="s">
        <v>76</v>
      </c>
      <c r="G12" s="69"/>
      <c r="I12" s="69" t="s">
        <v>74</v>
      </c>
      <c r="J12" s="69"/>
    </row>
    <row r="13" spans="1:36" ht="15.6" customHeight="1" x14ac:dyDescent="0.3">
      <c r="C13" s="70" t="s">
        <v>143</v>
      </c>
      <c r="D13" s="70"/>
      <c r="F13" s="23" t="s">
        <v>143</v>
      </c>
      <c r="G13" s="23"/>
      <c r="I13" s="23" t="s">
        <v>143</v>
      </c>
      <c r="J13" s="23"/>
    </row>
    <row r="14" spans="1:36" x14ac:dyDescent="0.3">
      <c r="C14" s="4" t="s">
        <v>96</v>
      </c>
      <c r="D14" s="4" t="s">
        <v>85</v>
      </c>
      <c r="F14" s="4" t="s">
        <v>96</v>
      </c>
      <c r="G14" s="4" t="s">
        <v>85</v>
      </c>
      <c r="I14" s="4" t="s">
        <v>96</v>
      </c>
      <c r="J14" s="4" t="s">
        <v>85</v>
      </c>
    </row>
    <row r="15" spans="1:36" x14ac:dyDescent="0.3">
      <c r="C15" s="4"/>
      <c r="D15" s="4"/>
      <c r="F15" s="8"/>
      <c r="G15" s="8"/>
      <c r="I15" s="4"/>
      <c r="J15" s="4"/>
    </row>
    <row r="16" spans="1:36" x14ac:dyDescent="0.3">
      <c r="A16" s="6">
        <v>2024</v>
      </c>
      <c r="B16" s="6"/>
      <c r="C16" s="8">
        <v>872.3768968633334</v>
      </c>
      <c r="D16" s="45">
        <v>18.518217857142862</v>
      </c>
      <c r="F16" s="8">
        <v>872.3768968633334</v>
      </c>
      <c r="G16" s="45">
        <v>18.518217857142858</v>
      </c>
      <c r="I16" s="8">
        <v>872.3768968633334</v>
      </c>
      <c r="J16" s="45">
        <v>18.518217857142858</v>
      </c>
    </row>
    <row r="17" spans="1:10" x14ac:dyDescent="0.3">
      <c r="A17" s="6">
        <v>2028</v>
      </c>
      <c r="B17" s="6"/>
      <c r="C17" s="8">
        <v>884.73735486333351</v>
      </c>
      <c r="D17" s="45">
        <v>28.990831190476193</v>
      </c>
      <c r="F17" s="8">
        <v>875.3768968633334</v>
      </c>
      <c r="G17" s="45">
        <v>26.752735952380952</v>
      </c>
      <c r="I17" s="8">
        <v>867.4336708633333</v>
      </c>
      <c r="J17" s="45">
        <v>26.752735952380952</v>
      </c>
    </row>
    <row r="18" spans="1:10" x14ac:dyDescent="0.3">
      <c r="A18" s="6">
        <v>2033</v>
      </c>
      <c r="B18" s="6"/>
      <c r="C18" s="8">
        <v>897.02647186333331</v>
      </c>
      <c r="D18" s="45">
        <v>42.233688333333326</v>
      </c>
      <c r="F18" s="8">
        <v>875.3768968633334</v>
      </c>
      <c r="G18" s="45">
        <v>33.569402619047622</v>
      </c>
      <c r="I18" s="8">
        <v>865.0590898633335</v>
      </c>
      <c r="J18" s="45">
        <v>26.752735952380952</v>
      </c>
    </row>
    <row r="19" spans="1:10" x14ac:dyDescent="0.3">
      <c r="A19" s="71"/>
      <c r="B19" s="65"/>
    </row>
    <row r="20" spans="1:10" x14ac:dyDescent="0.3">
      <c r="A20" s="71"/>
      <c r="B20" s="65"/>
    </row>
    <row r="21" spans="1:10" x14ac:dyDescent="0.3">
      <c r="A21" s="71"/>
      <c r="B21" s="65"/>
      <c r="D21" s="45"/>
      <c r="E21" s="45"/>
    </row>
    <row r="22" spans="1:10" x14ac:dyDescent="0.3">
      <c r="A22" s="29"/>
      <c r="B22" s="29"/>
      <c r="C22" s="32" t="s">
        <v>94</v>
      </c>
    </row>
    <row r="23" spans="1:10" x14ac:dyDescent="0.3">
      <c r="A23" s="29"/>
      <c r="B23" s="29"/>
    </row>
    <row r="24" spans="1:10" x14ac:dyDescent="0.3">
      <c r="A24" s="29"/>
      <c r="B24" s="29"/>
    </row>
    <row r="25" spans="1:10" x14ac:dyDescent="0.3">
      <c r="A25" s="29"/>
      <c r="B25" s="29"/>
    </row>
    <row r="26" spans="1:10" x14ac:dyDescent="0.3">
      <c r="A26" s="29"/>
      <c r="B26" s="29"/>
    </row>
  </sheetData>
  <mergeCells count="6">
    <mergeCell ref="F12:G12"/>
    <mergeCell ref="I12:J12"/>
    <mergeCell ref="C13:D13"/>
    <mergeCell ref="I10:J10"/>
    <mergeCell ref="A19:A21"/>
    <mergeCell ref="C12:D12"/>
  </mergeCells>
  <hyperlinks>
    <hyperlink ref="A1" location="Índice!A1" display="Voltar" xr:uid="{7854148D-99B4-4BB3-801E-00E66AF3C66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8372-622D-4F96-93DC-6FC07328D9A3}">
  <sheetPr>
    <tabColor rgb="FF00B050"/>
  </sheetPr>
  <dimension ref="A1:AM33"/>
  <sheetViews>
    <sheetView showGridLines="0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O16" sqref="O16"/>
    </sheetView>
  </sheetViews>
  <sheetFormatPr defaultColWidth="9.21875" defaultRowHeight="14.4" x14ac:dyDescent="0.3"/>
  <cols>
    <col min="1" max="2" width="13" style="2" customWidth="1"/>
    <col min="3" max="3" width="8.44140625" style="2" customWidth="1"/>
    <col min="4" max="4" width="16.44140625" style="2" bestFit="1" customWidth="1"/>
    <col min="5" max="5" width="17.5546875" style="2" bestFit="1" customWidth="1"/>
    <col min="6" max="6" width="15" style="2" customWidth="1"/>
    <col min="7" max="7" width="13.21875" style="2" customWidth="1"/>
    <col min="8" max="8" width="4.109375" style="2" customWidth="1"/>
    <col min="9" max="11" width="11.44140625" style="2" customWidth="1"/>
    <col min="12" max="12" width="9.5546875" style="2" bestFit="1" customWidth="1"/>
    <col min="13" max="13" width="4.77734375" style="2" customWidth="1"/>
    <col min="14" max="16" width="11.44140625" style="2" customWidth="1"/>
    <col min="17" max="17" width="9.5546875" style="2" bestFit="1" customWidth="1"/>
    <col min="18" max="16384" width="9.21875" style="2"/>
  </cols>
  <sheetData>
    <row r="1" spans="1:39" x14ac:dyDescent="0.3">
      <c r="A1" s="1" t="s">
        <v>1</v>
      </c>
      <c r="B1" s="1"/>
    </row>
    <row r="2" spans="1:39" ht="6" customHeight="1" x14ac:dyDescent="0.3"/>
    <row r="3" spans="1:39" ht="19.5" customHeight="1" x14ac:dyDescent="0.3"/>
    <row r="5" spans="1:39" s="27" customFormat="1" ht="23.4" x14ac:dyDescent="0.3">
      <c r="D5" s="9"/>
      <c r="E5" s="9"/>
      <c r="F5" s="9"/>
      <c r="G5" s="9" t="str">
        <f>Título</f>
        <v>Cenários de Oferta e Demanda Ciclo Otto - Ano 2024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8" spans="1:39" x14ac:dyDescent="0.3">
      <c r="C8" s="3" t="s">
        <v>118</v>
      </c>
      <c r="D8" s="12"/>
      <c r="E8" s="12"/>
      <c r="F8" s="12"/>
    </row>
    <row r="11" spans="1:39" x14ac:dyDescent="0.3">
      <c r="A11" s="4" t="s">
        <v>0</v>
      </c>
      <c r="B11" s="4"/>
      <c r="D11" s="69" t="s">
        <v>75</v>
      </c>
      <c r="E11" s="69"/>
      <c r="F11" s="69"/>
      <c r="G11" s="69"/>
      <c r="I11" s="69" t="s">
        <v>76</v>
      </c>
      <c r="J11" s="69"/>
      <c r="K11" s="69"/>
      <c r="L11" s="69"/>
      <c r="N11" s="69" t="s">
        <v>74</v>
      </c>
      <c r="O11" s="69"/>
      <c r="P11" s="69"/>
      <c r="Q11" s="69"/>
    </row>
    <row r="12" spans="1:39" x14ac:dyDescent="0.3">
      <c r="D12" s="23" t="s">
        <v>79</v>
      </c>
      <c r="E12" s="23"/>
      <c r="F12" s="23"/>
      <c r="G12" s="23"/>
      <c r="I12" s="23" t="s">
        <v>79</v>
      </c>
      <c r="J12" s="23"/>
      <c r="K12" s="23"/>
      <c r="L12" s="23"/>
      <c r="N12" s="23" t="s">
        <v>79</v>
      </c>
      <c r="O12" s="23"/>
      <c r="P12" s="23"/>
      <c r="Q12" s="23"/>
    </row>
    <row r="13" spans="1:39" x14ac:dyDescent="0.3">
      <c r="D13" s="4" t="s">
        <v>99</v>
      </c>
      <c r="E13" s="4" t="s">
        <v>103</v>
      </c>
      <c r="F13" s="4" t="s">
        <v>100</v>
      </c>
      <c r="G13" s="4" t="s">
        <v>105</v>
      </c>
      <c r="I13" s="4" t="s">
        <v>99</v>
      </c>
      <c r="J13" s="4" t="s">
        <v>103</v>
      </c>
      <c r="K13" s="4" t="s">
        <v>100</v>
      </c>
      <c r="L13" s="4" t="s">
        <v>105</v>
      </c>
      <c r="N13" s="4" t="s">
        <v>99</v>
      </c>
      <c r="O13" s="4" t="s">
        <v>103</v>
      </c>
      <c r="P13" s="4" t="s">
        <v>100</v>
      </c>
      <c r="Q13" s="4" t="s">
        <v>105</v>
      </c>
    </row>
    <row r="14" spans="1:39" x14ac:dyDescent="0.3">
      <c r="D14" s="4"/>
      <c r="E14" s="4"/>
      <c r="F14" s="4"/>
      <c r="G14" s="4"/>
      <c r="I14" s="8"/>
      <c r="J14" s="8"/>
      <c r="K14" s="8"/>
      <c r="L14" s="11"/>
      <c r="N14" s="4"/>
      <c r="O14" s="4"/>
      <c r="P14" s="4"/>
      <c r="Q14" s="4"/>
    </row>
    <row r="15" spans="1:39" x14ac:dyDescent="0.3">
      <c r="A15" s="6">
        <v>2024</v>
      </c>
      <c r="B15" s="6"/>
      <c r="D15" s="8">
        <v>49.69585</v>
      </c>
      <c r="E15" s="8">
        <v>0.318</v>
      </c>
      <c r="F15" s="8">
        <v>7.2929824999999999</v>
      </c>
      <c r="G15" s="11">
        <v>57.306832499999999</v>
      </c>
      <c r="I15" s="8">
        <v>49.69585</v>
      </c>
      <c r="J15" s="8">
        <v>0.318</v>
      </c>
      <c r="K15" s="8">
        <v>7.2929824999999999</v>
      </c>
      <c r="L15" s="11">
        <v>57.306832499999999</v>
      </c>
      <c r="N15" s="8">
        <v>49.69585</v>
      </c>
      <c r="O15" s="8">
        <v>0.318</v>
      </c>
      <c r="P15" s="8">
        <v>7.2929824999999999</v>
      </c>
      <c r="Q15" s="11">
        <v>57.306832499999999</v>
      </c>
    </row>
    <row r="16" spans="1:39" x14ac:dyDescent="0.3">
      <c r="A16" s="6">
        <v>2028</v>
      </c>
      <c r="B16" s="6"/>
      <c r="D16" s="8">
        <v>51.88255324368</v>
      </c>
      <c r="E16" s="8">
        <v>0.89200000000000002</v>
      </c>
      <c r="F16" s="8">
        <v>11.7506425</v>
      </c>
      <c r="G16" s="11">
        <v>64.525195743680001</v>
      </c>
      <c r="I16" s="8">
        <v>51.398479999999999</v>
      </c>
      <c r="J16" s="8">
        <v>0.72799999999999998</v>
      </c>
      <c r="K16" s="8">
        <v>10.8106425</v>
      </c>
      <c r="L16" s="11">
        <v>62.937122500000001</v>
      </c>
      <c r="N16" s="8">
        <v>51.3142</v>
      </c>
      <c r="O16" s="8">
        <v>0.72799999999999998</v>
      </c>
      <c r="P16" s="8">
        <v>10.8106425</v>
      </c>
      <c r="Q16" s="11">
        <v>62.852842500000001</v>
      </c>
    </row>
    <row r="17" spans="1:23" x14ac:dyDescent="0.3">
      <c r="A17" s="6">
        <v>2033</v>
      </c>
      <c r="B17" s="6"/>
      <c r="D17" s="8">
        <v>52.407306487360003</v>
      </c>
      <c r="E17" s="8">
        <v>1.794</v>
      </c>
      <c r="F17" s="8">
        <v>17.312642499999999</v>
      </c>
      <c r="G17" s="11">
        <v>71.513948987359996</v>
      </c>
      <c r="I17" s="8">
        <v>51.398479999999999</v>
      </c>
      <c r="J17" s="8">
        <v>1.22</v>
      </c>
      <c r="K17" s="8">
        <v>13.6736425</v>
      </c>
      <c r="L17" s="11">
        <v>66.292122500000005</v>
      </c>
      <c r="N17" s="8">
        <v>51.3142</v>
      </c>
      <c r="O17" s="8">
        <v>0.72799999999999998</v>
      </c>
      <c r="P17" s="8">
        <v>10.8106425</v>
      </c>
      <c r="Q17" s="11">
        <v>62.852842500000001</v>
      </c>
    </row>
    <row r="18" spans="1:23" x14ac:dyDescent="0.3">
      <c r="D18" s="45"/>
      <c r="E18" s="45"/>
      <c r="F18" s="45"/>
      <c r="G18" s="45"/>
      <c r="J18" s="8"/>
      <c r="K18" s="8"/>
      <c r="L18" s="8"/>
      <c r="M18" s="11"/>
      <c r="O18" s="8"/>
      <c r="P18" s="8"/>
      <c r="Q18" s="8"/>
      <c r="R18" s="11"/>
      <c r="T18" s="8"/>
      <c r="U18" s="8"/>
      <c r="V18" s="8"/>
      <c r="W18" s="11"/>
    </row>
    <row r="19" spans="1:23" x14ac:dyDescent="0.3">
      <c r="C19" s="32" t="s">
        <v>94</v>
      </c>
      <c r="D19" s="45"/>
      <c r="E19" s="45"/>
      <c r="F19" s="45"/>
      <c r="G19" s="45"/>
      <c r="J19" s="8"/>
      <c r="K19" s="8"/>
      <c r="L19" s="8"/>
      <c r="M19" s="11"/>
      <c r="O19" s="8"/>
      <c r="P19" s="8"/>
      <c r="Q19" s="8"/>
      <c r="R19" s="11"/>
      <c r="T19" s="8"/>
      <c r="U19" s="8"/>
      <c r="V19" s="8"/>
      <c r="W19" s="11"/>
    </row>
    <row r="20" spans="1:23" x14ac:dyDescent="0.3">
      <c r="D20" s="45"/>
      <c r="E20" s="45"/>
      <c r="F20" s="45"/>
      <c r="G20" s="45"/>
      <c r="H20" s="45"/>
      <c r="J20" s="8"/>
      <c r="K20" s="8"/>
      <c r="L20" s="8"/>
      <c r="M20" s="11"/>
      <c r="O20" s="8"/>
      <c r="P20" s="8"/>
      <c r="Q20" s="8"/>
      <c r="R20" s="11"/>
      <c r="T20" s="8"/>
      <c r="U20" s="8"/>
      <c r="V20" s="8"/>
      <c r="W20" s="11"/>
    </row>
    <row r="21" spans="1:23" x14ac:dyDescent="0.3">
      <c r="D21" s="45"/>
      <c r="E21" s="45"/>
      <c r="J21" s="8"/>
      <c r="K21" s="8"/>
      <c r="L21" s="8"/>
      <c r="M21" s="11"/>
      <c r="O21" s="8"/>
      <c r="P21" s="8"/>
      <c r="Q21" s="8"/>
      <c r="R21" s="11"/>
      <c r="T21" s="8"/>
      <c r="U21" s="8"/>
      <c r="V21" s="8"/>
      <c r="W21" s="11"/>
    </row>
    <row r="22" spans="1:23" x14ac:dyDescent="0.3">
      <c r="A22" s="29"/>
      <c r="B22" s="29"/>
      <c r="D22" s="45"/>
      <c r="E22" s="45"/>
      <c r="J22" s="8"/>
      <c r="K22" s="8"/>
      <c r="L22" s="8"/>
      <c r="M22" s="11"/>
      <c r="O22" s="8"/>
      <c r="P22" s="8"/>
      <c r="Q22" s="8"/>
      <c r="R22" s="11"/>
      <c r="T22" s="8"/>
      <c r="U22" s="8"/>
      <c r="V22" s="8"/>
      <c r="W22" s="11"/>
    </row>
    <row r="23" spans="1:23" x14ac:dyDescent="0.3">
      <c r="A23" s="29"/>
      <c r="B23" s="29"/>
      <c r="J23" s="8"/>
      <c r="K23" s="8"/>
      <c r="L23" s="8"/>
      <c r="M23" s="11"/>
      <c r="O23" s="8"/>
      <c r="P23" s="8"/>
      <c r="Q23" s="8"/>
      <c r="R23" s="11"/>
      <c r="T23" s="8"/>
      <c r="U23" s="8"/>
      <c r="V23" s="8"/>
      <c r="W23" s="11"/>
    </row>
    <row r="24" spans="1:23" x14ac:dyDescent="0.3">
      <c r="A24" s="29"/>
      <c r="B24" s="29"/>
      <c r="J24" s="8"/>
      <c r="K24" s="8"/>
      <c r="L24" s="8"/>
      <c r="M24" s="11"/>
      <c r="O24" s="8"/>
      <c r="P24" s="8"/>
      <c r="Q24" s="8"/>
      <c r="R24" s="11"/>
      <c r="T24" s="8"/>
      <c r="U24" s="8"/>
      <c r="V24" s="8"/>
      <c r="W24" s="11"/>
    </row>
    <row r="25" spans="1:23" x14ac:dyDescent="0.3">
      <c r="A25" s="29"/>
      <c r="B25" s="29"/>
    </row>
    <row r="26" spans="1:23" x14ac:dyDescent="0.3">
      <c r="A26" s="29"/>
      <c r="B26" s="29"/>
    </row>
    <row r="27" spans="1:23" x14ac:dyDescent="0.3">
      <c r="A27" s="29"/>
      <c r="B27" s="29"/>
    </row>
    <row r="29" spans="1:23" x14ac:dyDescent="0.3">
      <c r="A29" s="29"/>
      <c r="B29" s="29"/>
    </row>
    <row r="30" spans="1:23" x14ac:dyDescent="0.3">
      <c r="A30" s="29"/>
      <c r="B30" s="29"/>
    </row>
    <row r="31" spans="1:23" x14ac:dyDescent="0.3">
      <c r="A31" s="29"/>
      <c r="B31" s="29"/>
      <c r="N31" s="45"/>
    </row>
    <row r="32" spans="1:23" x14ac:dyDescent="0.3">
      <c r="A32" s="29"/>
      <c r="B32" s="29"/>
    </row>
    <row r="33" spans="13:13" x14ac:dyDescent="0.3">
      <c r="M33" s="32"/>
    </row>
  </sheetData>
  <mergeCells count="3">
    <mergeCell ref="D11:G11"/>
    <mergeCell ref="I11:L11"/>
    <mergeCell ref="N11:Q11"/>
  </mergeCells>
  <hyperlinks>
    <hyperlink ref="A1" location="Índice!A1" display="Voltar" xr:uid="{34233B8F-F0C0-4C52-9186-B947BCE2AF5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7">
    <tabColor rgb="FF00B050"/>
  </sheetPr>
  <dimension ref="A1:EC40"/>
  <sheetViews>
    <sheetView showGridLines="0" zoomScaleNormal="100" workbookViewId="0">
      <pane xSplit="1" ySplit="5" topLeftCell="B9" activePane="bottomRight" state="frozen"/>
      <selection activeCell="H9" sqref="H9"/>
      <selection pane="topRight" activeCell="H9" sqref="H9"/>
      <selection pane="bottomLeft" activeCell="H9" sqref="H9"/>
      <selection pane="bottomRight" activeCell="F14" sqref="F14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6" width="15.5546875" style="2" customWidth="1"/>
    <col min="7" max="16384" width="9.44140625" style="2"/>
  </cols>
  <sheetData>
    <row r="1" spans="1:133" x14ac:dyDescent="0.3">
      <c r="A1" s="1" t="s">
        <v>1</v>
      </c>
      <c r="B1" s="1"/>
    </row>
    <row r="2" spans="1:133" ht="6" customHeight="1" x14ac:dyDescent="0.3"/>
    <row r="3" spans="1:133" ht="19.5" customHeight="1" x14ac:dyDescent="0.3"/>
    <row r="5" spans="1:133" s="27" customFormat="1" ht="23.4" x14ac:dyDescent="0.3">
      <c r="E5" s="9"/>
      <c r="G5" s="9" t="str">
        <f>Título</f>
        <v>Cenários de Oferta e Demanda Ciclo Otto - Ano 2024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</row>
    <row r="8" spans="1:133" x14ac:dyDescent="0.3">
      <c r="C8" s="3" t="str">
        <f>Índice!Q26</f>
        <v>Gráfico 6 - Produção de Açúcar</v>
      </c>
      <c r="D8" s="3"/>
      <c r="E8" s="3"/>
    </row>
    <row r="10" spans="1:133" ht="28.8" x14ac:dyDescent="0.3">
      <c r="A10" s="4" t="s">
        <v>0</v>
      </c>
      <c r="C10" s="5" t="s">
        <v>72</v>
      </c>
      <c r="D10" s="5" t="s">
        <v>3</v>
      </c>
      <c r="E10" s="5" t="s">
        <v>69</v>
      </c>
      <c r="F10" s="16" t="s">
        <v>71</v>
      </c>
    </row>
    <row r="11" spans="1:133" x14ac:dyDescent="0.3">
      <c r="B11" s="4"/>
      <c r="C11" s="23" t="s">
        <v>70</v>
      </c>
      <c r="D11" s="23"/>
      <c r="E11" s="23"/>
      <c r="F11" s="14" t="s">
        <v>2</v>
      </c>
    </row>
    <row r="12" spans="1:133" x14ac:dyDescent="0.3">
      <c r="A12" s="6">
        <v>2024</v>
      </c>
      <c r="B12" s="6"/>
      <c r="C12" s="39">
        <v>10.151253333333335</v>
      </c>
      <c r="D12" s="39">
        <v>33.319242848284468</v>
      </c>
      <c r="E12" s="39">
        <v>43.470496181617804</v>
      </c>
      <c r="F12" s="40">
        <v>0.49267615827304617</v>
      </c>
    </row>
    <row r="13" spans="1:133" x14ac:dyDescent="0.3">
      <c r="A13" s="6">
        <v>2025</v>
      </c>
      <c r="B13" s="6"/>
      <c r="C13" s="39">
        <v>10.500360413599999</v>
      </c>
      <c r="D13" s="39">
        <v>30.459639586400002</v>
      </c>
      <c r="E13" s="39">
        <v>40.96</v>
      </c>
      <c r="F13" s="40">
        <v>0.44162822594650197</v>
      </c>
    </row>
    <row r="14" spans="1:133" x14ac:dyDescent="0.3">
      <c r="A14" s="6">
        <v>2026</v>
      </c>
      <c r="B14" s="6"/>
      <c r="C14" s="39">
        <v>10.560496159600001</v>
      </c>
      <c r="D14" s="39">
        <v>29.385144403835195</v>
      </c>
      <c r="E14" s="39">
        <v>39.945640563435198</v>
      </c>
      <c r="F14" s="40">
        <v>0.41833756356018015</v>
      </c>
    </row>
    <row r="15" spans="1:133" x14ac:dyDescent="0.3">
      <c r="A15" s="6">
        <v>2027</v>
      </c>
      <c r="B15" s="6"/>
      <c r="C15" s="39">
        <v>10.617787805600001</v>
      </c>
      <c r="D15" s="39">
        <v>30.201468488167613</v>
      </c>
      <c r="E15" s="39">
        <v>40.819256293767616</v>
      </c>
      <c r="F15" s="40">
        <v>0.42272057267021207</v>
      </c>
    </row>
    <row r="16" spans="1:133" x14ac:dyDescent="0.3">
      <c r="A16" s="6">
        <v>2028</v>
      </c>
      <c r="B16" s="6"/>
      <c r="C16" s="39">
        <v>10.672185878599999</v>
      </c>
      <c r="D16" s="39">
        <v>31.003312359239992</v>
      </c>
      <c r="E16" s="39">
        <v>41.675498237839989</v>
      </c>
      <c r="F16" s="40">
        <v>0.42714950347251351</v>
      </c>
    </row>
    <row r="17" spans="1:8" x14ac:dyDescent="0.3">
      <c r="A17" s="6">
        <v>2029</v>
      </c>
      <c r="B17" s="6"/>
      <c r="C17" s="39">
        <v>10.723685455200002</v>
      </c>
      <c r="D17" s="39">
        <v>31.791012952626545</v>
      </c>
      <c r="E17" s="39">
        <v>42.514698407826543</v>
      </c>
      <c r="F17" s="40">
        <v>0.43162483709814503</v>
      </c>
    </row>
    <row r="18" spans="1:8" x14ac:dyDescent="0.3">
      <c r="A18" s="6">
        <v>2030</v>
      </c>
      <c r="B18" s="6"/>
      <c r="C18" s="39">
        <v>10.772276784200001</v>
      </c>
      <c r="D18" s="39">
        <v>32.564977741892996</v>
      </c>
      <c r="E18" s="39">
        <v>43.337254526092998</v>
      </c>
      <c r="F18" s="40">
        <v>0.43614705971907647</v>
      </c>
    </row>
    <row r="19" spans="1:8" x14ac:dyDescent="0.3">
      <c r="A19" s="6">
        <v>2031</v>
      </c>
      <c r="B19" s="6"/>
      <c r="C19" s="39">
        <v>10.8179099863</v>
      </c>
      <c r="D19" s="39">
        <v>33.325672628966934</v>
      </c>
      <c r="E19" s="39">
        <v>44.143582615266936</v>
      </c>
      <c r="F19" s="40">
        <v>0.44071666260100206</v>
      </c>
    </row>
    <row r="20" spans="1:8" x14ac:dyDescent="0.3">
      <c r="A20" s="6">
        <v>2032</v>
      </c>
      <c r="B20" s="6"/>
      <c r="C20" s="39">
        <v>10.8399789356</v>
      </c>
      <c r="D20" s="39">
        <v>34.073611005915808</v>
      </c>
      <c r="E20" s="39">
        <v>44.913589941515802</v>
      </c>
      <c r="F20" s="40">
        <v>0.44533414215670813</v>
      </c>
    </row>
    <row r="21" spans="1:8" x14ac:dyDescent="0.3">
      <c r="A21" s="6">
        <v>2033</v>
      </c>
      <c r="B21" s="6"/>
      <c r="C21" s="39">
        <v>10.8811241718</v>
      </c>
      <c r="D21" s="39">
        <v>34.809343950292735</v>
      </c>
      <c r="E21" s="39">
        <v>45.690468122092739</v>
      </c>
      <c r="F21" s="40">
        <v>0.45000000000000057</v>
      </c>
    </row>
    <row r="23" spans="1:8" x14ac:dyDescent="0.3">
      <c r="C23" s="32" t="s">
        <v>94</v>
      </c>
    </row>
    <row r="30" spans="1:8" x14ac:dyDescent="0.3">
      <c r="H30" s="58"/>
    </row>
    <row r="31" spans="1:8" x14ac:dyDescent="0.3">
      <c r="H31" s="58"/>
    </row>
    <row r="32" spans="1:8" x14ac:dyDescent="0.3">
      <c r="H32" s="58"/>
    </row>
    <row r="33" spans="8:8" x14ac:dyDescent="0.3">
      <c r="H33" s="58"/>
    </row>
    <row r="34" spans="8:8" x14ac:dyDescent="0.3">
      <c r="H34" s="58"/>
    </row>
    <row r="35" spans="8:8" x14ac:dyDescent="0.3">
      <c r="H35" s="58"/>
    </row>
    <row r="36" spans="8:8" x14ac:dyDescent="0.3">
      <c r="H36" s="58"/>
    </row>
    <row r="37" spans="8:8" x14ac:dyDescent="0.3">
      <c r="H37" s="58"/>
    </row>
    <row r="38" spans="8:8" x14ac:dyDescent="0.3">
      <c r="H38" s="58"/>
    </row>
    <row r="39" spans="8:8" x14ac:dyDescent="0.3">
      <c r="H39" s="58"/>
    </row>
    <row r="40" spans="8:8" x14ac:dyDescent="0.3">
      <c r="H40" s="58"/>
    </row>
  </sheetData>
  <hyperlinks>
    <hyperlink ref="A1" location="Índice!A1" display="Voltar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8">
    <tabColor rgb="FF00B050"/>
  </sheetPr>
  <dimension ref="A1:DZ38"/>
  <sheetViews>
    <sheetView showGridLines="0" zoomScale="120" zoomScaleNormal="120" workbookViewId="0">
      <pane xSplit="1" ySplit="5" topLeftCell="B9" activePane="bottomRight" state="frozen"/>
      <selection activeCell="H9" sqref="H9"/>
      <selection pane="topRight" activeCell="H9" sqref="H9"/>
      <selection pane="bottomLeft" activeCell="H9" sqref="H9"/>
      <selection pane="bottomRight" activeCell="E15" sqref="E15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7"/>
      <c r="F5" s="9"/>
      <c r="G5" s="27"/>
      <c r="H5" s="9" t="str">
        <f>Título</f>
        <v>Cenários de Oferta e Demanda Ciclo Otto - Ano 2024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Índice!Q30</f>
        <v>Gráfico 7 - Área de Cana Processada</v>
      </c>
      <c r="D8" s="3"/>
      <c r="E8" s="3"/>
    </row>
    <row r="10" spans="1:130" ht="15" customHeight="1" x14ac:dyDescent="0.3">
      <c r="A10" s="4" t="s">
        <v>0</v>
      </c>
      <c r="C10" s="4" t="s">
        <v>74</v>
      </c>
      <c r="D10" s="4" t="s">
        <v>75</v>
      </c>
      <c r="E10" s="4" t="s">
        <v>76</v>
      </c>
    </row>
    <row r="11" spans="1:130" x14ac:dyDescent="0.3">
      <c r="B11" s="4"/>
      <c r="C11" s="23" t="s">
        <v>73</v>
      </c>
      <c r="D11" s="23"/>
      <c r="E11" s="23"/>
    </row>
    <row r="12" spans="1:130" x14ac:dyDescent="0.3">
      <c r="A12" s="6">
        <v>2024</v>
      </c>
      <c r="B12" s="6"/>
      <c r="C12" s="8">
        <v>8.3504207770353709</v>
      </c>
      <c r="D12" s="8">
        <v>8.350282347071273</v>
      </c>
      <c r="E12" s="8">
        <v>8.3508770387919729</v>
      </c>
    </row>
    <row r="13" spans="1:130" x14ac:dyDescent="0.3">
      <c r="A13" s="6">
        <v>2025</v>
      </c>
      <c r="C13" s="8">
        <v>8.3432286349850013</v>
      </c>
      <c r="D13" s="8">
        <v>8.427827049669439</v>
      </c>
      <c r="E13" s="8">
        <v>8.4066663851458792</v>
      </c>
    </row>
    <row r="14" spans="1:130" x14ac:dyDescent="0.3">
      <c r="A14" s="6">
        <v>2026</v>
      </c>
      <c r="C14" s="8">
        <v>8.3835260833027458</v>
      </c>
      <c r="D14" s="8">
        <v>8.5270645486207446</v>
      </c>
      <c r="E14" s="8">
        <v>8.4609984582460278</v>
      </c>
    </row>
    <row r="15" spans="1:130" x14ac:dyDescent="0.3">
      <c r="A15" s="6">
        <v>2027</v>
      </c>
      <c r="C15" s="8">
        <v>8.4034558654915443</v>
      </c>
      <c r="D15" s="8">
        <v>8.5808481078174701</v>
      </c>
      <c r="E15" s="8">
        <v>8.5130653714228224</v>
      </c>
    </row>
    <row r="16" spans="1:130" x14ac:dyDescent="0.3">
      <c r="A16" s="6">
        <v>2028</v>
      </c>
      <c r="C16" s="8">
        <v>8.4527174334091075</v>
      </c>
      <c r="D16" s="8">
        <v>8.6655077928116313</v>
      </c>
      <c r="E16" s="8">
        <v>8.5721779457968488</v>
      </c>
    </row>
    <row r="17" spans="1:6" x14ac:dyDescent="0.3">
      <c r="A17" s="6">
        <v>2029</v>
      </c>
      <c r="C17" s="8">
        <v>8.4877906418852938</v>
      </c>
      <c r="D17" s="8">
        <v>8.7496915641901314</v>
      </c>
      <c r="E17" s="8">
        <v>8.6396681375154643</v>
      </c>
    </row>
    <row r="18" spans="1:6" x14ac:dyDescent="0.3">
      <c r="A18" s="6">
        <v>2030</v>
      </c>
      <c r="C18" s="8">
        <v>8.5204658705144016</v>
      </c>
      <c r="D18" s="8">
        <v>8.8167002116910336</v>
      </c>
      <c r="E18" s="8">
        <v>8.6921659987087345</v>
      </c>
    </row>
    <row r="19" spans="1:6" x14ac:dyDescent="0.3">
      <c r="A19" s="6">
        <v>2031</v>
      </c>
      <c r="C19" s="8">
        <v>8.5417588317719755</v>
      </c>
      <c r="D19" s="8">
        <v>8.8895126788022356</v>
      </c>
      <c r="E19" s="8">
        <v>8.7403727737346006</v>
      </c>
    </row>
    <row r="20" spans="1:6" x14ac:dyDescent="0.3">
      <c r="A20" s="6">
        <v>2032</v>
      </c>
      <c r="C20" s="8">
        <v>8.5655233707804541</v>
      </c>
      <c r="D20" s="8">
        <v>8.9735976997567111</v>
      </c>
      <c r="E20" s="8">
        <v>8.7888668329119746</v>
      </c>
    </row>
    <row r="21" spans="1:6" x14ac:dyDescent="0.3">
      <c r="A21" s="6">
        <v>2033</v>
      </c>
      <c r="C21" s="8">
        <v>8.5975318862507457</v>
      </c>
      <c r="D21" s="8">
        <v>9.0271824579316053</v>
      </c>
      <c r="E21" s="8">
        <v>8.8105653247858253</v>
      </c>
    </row>
    <row r="22" spans="1:6" x14ac:dyDescent="0.3">
      <c r="A22" s="6"/>
      <c r="C22" s="8"/>
    </row>
    <row r="23" spans="1:6" x14ac:dyDescent="0.3">
      <c r="C23" s="32" t="s">
        <v>94</v>
      </c>
    </row>
    <row r="27" spans="1:6" x14ac:dyDescent="0.3">
      <c r="F27" s="61"/>
    </row>
    <row r="28" spans="1:6" x14ac:dyDescent="0.3">
      <c r="F28" s="61"/>
    </row>
    <row r="29" spans="1:6" x14ac:dyDescent="0.3">
      <c r="F29" s="61"/>
    </row>
    <row r="30" spans="1:6" x14ac:dyDescent="0.3">
      <c r="F30" s="61"/>
    </row>
    <row r="31" spans="1:6" x14ac:dyDescent="0.3">
      <c r="F31" s="61"/>
    </row>
    <row r="32" spans="1:6" x14ac:dyDescent="0.3">
      <c r="F32" s="61"/>
    </row>
    <row r="33" spans="6:6" x14ac:dyDescent="0.3">
      <c r="F33" s="61"/>
    </row>
    <row r="34" spans="6:6" x14ac:dyDescent="0.3">
      <c r="F34" s="61"/>
    </row>
    <row r="35" spans="6:6" x14ac:dyDescent="0.3">
      <c r="F35" s="61"/>
    </row>
    <row r="36" spans="6:6" x14ac:dyDescent="0.3">
      <c r="F36" s="61"/>
    </row>
    <row r="37" spans="6:6" x14ac:dyDescent="0.3">
      <c r="F37" s="61"/>
    </row>
    <row r="38" spans="6:6" x14ac:dyDescent="0.3">
      <c r="F38" s="61"/>
    </row>
  </sheetData>
  <hyperlinks>
    <hyperlink ref="A1" location="Índice!A1" display="Voltar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9">
    <tabColor rgb="FF00B050"/>
  </sheetPr>
  <dimension ref="A1:DZ36"/>
  <sheetViews>
    <sheetView showGridLines="0" zoomScale="120" zoomScaleNormal="12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D17" sqref="D17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Índice!Q34</f>
        <v>Gráfico 8 - Produtividade da Cana</v>
      </c>
      <c r="D8" s="3"/>
    </row>
    <row r="10" spans="1:130" ht="15" customHeight="1" x14ac:dyDescent="0.3">
      <c r="A10" s="4" t="s">
        <v>0</v>
      </c>
      <c r="C10" s="4" t="s">
        <v>74</v>
      </c>
      <c r="D10" s="4" t="s">
        <v>75</v>
      </c>
      <c r="E10" s="4" t="s">
        <v>76</v>
      </c>
    </row>
    <row r="11" spans="1:130" x14ac:dyDescent="0.3">
      <c r="B11" s="4"/>
      <c r="C11" s="23" t="s">
        <v>77</v>
      </c>
      <c r="D11" s="23"/>
      <c r="E11" s="23"/>
    </row>
    <row r="12" spans="1:130" x14ac:dyDescent="0.3">
      <c r="A12" s="6">
        <v>2024</v>
      </c>
      <c r="B12" s="6"/>
      <c r="C12" s="8">
        <v>77.04151606138673</v>
      </c>
      <c r="D12" s="8">
        <v>77.050473465709914</v>
      </c>
      <c r="E12" s="8">
        <v>77.040648532689517</v>
      </c>
    </row>
    <row r="13" spans="1:130" x14ac:dyDescent="0.3">
      <c r="A13" s="6">
        <v>2025</v>
      </c>
      <c r="C13" s="8">
        <v>77.142106628413046</v>
      </c>
      <c r="D13" s="8">
        <v>77.150080748199642</v>
      </c>
      <c r="E13" s="8">
        <v>77.172646730995424</v>
      </c>
    </row>
    <row r="14" spans="1:130" x14ac:dyDescent="0.3">
      <c r="A14" s="6">
        <v>2026</v>
      </c>
      <c r="C14" s="8">
        <v>76.641492924133203</v>
      </c>
      <c r="D14" s="8">
        <v>78.113374311595948</v>
      </c>
      <c r="E14" s="8">
        <v>77.28370750529993</v>
      </c>
    </row>
    <row r="15" spans="1:130" x14ac:dyDescent="0.3">
      <c r="A15" s="6">
        <v>2027</v>
      </c>
      <c r="C15" s="8">
        <v>76.344903245251245</v>
      </c>
      <c r="D15" s="8">
        <v>79.422886603518094</v>
      </c>
      <c r="E15" s="8">
        <v>77.628957159763004</v>
      </c>
    </row>
    <row r="16" spans="1:130" x14ac:dyDescent="0.3">
      <c r="A16" s="6">
        <v>2028</v>
      </c>
      <c r="C16" s="8">
        <v>76.465529111107969</v>
      </c>
      <c r="D16" s="8">
        <v>80.399874676126814</v>
      </c>
      <c r="E16" s="8">
        <v>78.30142100110622</v>
      </c>
    </row>
    <row r="17" spans="1:5" x14ac:dyDescent="0.3">
      <c r="A17" s="6">
        <v>2029</v>
      </c>
      <c r="C17" s="8">
        <v>76.747646755744768</v>
      </c>
      <c r="D17" s="8">
        <v>81.097248928952638</v>
      </c>
      <c r="E17" s="8">
        <v>78.838170936245689</v>
      </c>
    </row>
    <row r="18" spans="1:5" x14ac:dyDescent="0.3">
      <c r="A18" s="6">
        <v>2030</v>
      </c>
      <c r="C18" s="8">
        <v>77.163449122426357</v>
      </c>
      <c r="D18" s="8">
        <v>81.70145308954946</v>
      </c>
      <c r="E18" s="8">
        <v>79.443218838382563</v>
      </c>
    </row>
    <row r="19" spans="1:5" x14ac:dyDescent="0.3">
      <c r="A19" s="6">
        <v>2031</v>
      </c>
      <c r="C19" s="8">
        <v>78.075007265076962</v>
      </c>
      <c r="D19" s="8">
        <v>82.252982262086775</v>
      </c>
      <c r="E19" s="8">
        <v>80.210519353031728</v>
      </c>
    </row>
    <row r="20" spans="1:5" x14ac:dyDescent="0.3">
      <c r="A20" s="6">
        <v>2032</v>
      </c>
      <c r="C20" s="8">
        <v>78.810262899212518</v>
      </c>
      <c r="D20" s="8">
        <v>83.291559382725453</v>
      </c>
      <c r="E20" s="8">
        <v>80.853301255798755</v>
      </c>
    </row>
    <row r="21" spans="1:5" x14ac:dyDescent="0.3">
      <c r="A21" s="6">
        <v>2033</v>
      </c>
      <c r="C21" s="8">
        <v>79.263543682552836</v>
      </c>
      <c r="D21" s="8">
        <v>84.11116626188182</v>
      </c>
      <c r="E21" s="8">
        <v>81.567040255928902</v>
      </c>
    </row>
    <row r="22" spans="1:5" x14ac:dyDescent="0.3">
      <c r="A22" s="6"/>
      <c r="C22" s="8"/>
      <c r="D22" s="8"/>
      <c r="E22" s="8"/>
    </row>
    <row r="23" spans="1:5" x14ac:dyDescent="0.3">
      <c r="C23" s="32" t="s">
        <v>94</v>
      </c>
    </row>
    <row r="27" spans="1:5" x14ac:dyDescent="0.3">
      <c r="E27" s="61"/>
    </row>
    <row r="28" spans="1:5" x14ac:dyDescent="0.3">
      <c r="E28" s="61"/>
    </row>
    <row r="29" spans="1:5" x14ac:dyDescent="0.3">
      <c r="E29" s="61"/>
    </row>
    <row r="30" spans="1:5" x14ac:dyDescent="0.3">
      <c r="E30" s="61"/>
    </row>
    <row r="31" spans="1:5" x14ac:dyDescent="0.3">
      <c r="E31" s="61"/>
    </row>
    <row r="32" spans="1:5" x14ac:dyDescent="0.3">
      <c r="E32" s="61"/>
    </row>
    <row r="33" spans="5:5" x14ac:dyDescent="0.3">
      <c r="E33" s="61"/>
    </row>
    <row r="34" spans="5:5" x14ac:dyDescent="0.3">
      <c r="E34" s="61"/>
    </row>
    <row r="35" spans="5:5" x14ac:dyDescent="0.3">
      <c r="E35" s="61"/>
    </row>
    <row r="36" spans="5:5" x14ac:dyDescent="0.3">
      <c r="E36" s="61"/>
    </row>
  </sheetData>
  <hyperlinks>
    <hyperlink ref="A1" location="Índice!A1" display="Voltar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691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4</Ordem>
  </documentManagement>
</p:properties>
</file>

<file path=customXml/itemProps1.xml><?xml version="1.0" encoding="utf-8"?>
<ds:datastoreItem xmlns:ds="http://schemas.openxmlformats.org/officeDocument/2006/customXml" ds:itemID="{D6589D28-C762-4404-BB3A-AA0802CA8CE4}"/>
</file>

<file path=customXml/itemProps2.xml><?xml version="1.0" encoding="utf-8"?>
<ds:datastoreItem xmlns:ds="http://schemas.openxmlformats.org/officeDocument/2006/customXml" ds:itemID="{B8126692-797B-40B1-B8D3-839FB29A4D0F}"/>
</file>

<file path=customXml/itemProps3.xml><?xml version="1.0" encoding="utf-8"?>
<ds:datastoreItem xmlns:ds="http://schemas.openxmlformats.org/officeDocument/2006/customXml" ds:itemID="{F4E5B50E-1D20-4245-AA5B-AB2559831E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30</vt:i4>
      </vt:variant>
      <vt:variant>
        <vt:lpstr>Intervalos Nomeados</vt:lpstr>
      </vt:variant>
      <vt:variant>
        <vt:i4>28</vt:i4>
      </vt:variant>
    </vt:vector>
  </HeadingPairs>
  <TitlesOfParts>
    <vt:vector size="58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A-A1</vt:lpstr>
      <vt:lpstr>Cenário Alto</vt:lpstr>
      <vt:lpstr>Cenário Médio</vt:lpstr>
      <vt:lpstr>Cenário Baixo</vt:lpstr>
      <vt:lpstr>Cenário BOX</vt:lpstr>
      <vt:lpstr>PDE 2030</vt:lpstr>
      <vt:lpstr>'A-22'!_Ref11750161</vt:lpstr>
      <vt:lpstr>'A-23'!_Ref11750161</vt:lpstr>
      <vt:lpstr>'A-A1'!_Ref11750161</vt:lpstr>
      <vt:lpstr>Índice!_Ref11771521</vt:lpstr>
      <vt:lpstr>'A-7'!_Ref416179262</vt:lpstr>
      <vt:lpstr>'A-12'!_Ref416179298</vt:lpstr>
      <vt:lpstr>'A-15'!_Ref416179298</vt:lpstr>
      <vt:lpstr>'A-14'!_Ref416179311</vt:lpstr>
      <vt:lpstr>'A-8'!_Ref416179505</vt:lpstr>
      <vt:lpstr>'A-10'!_Ref416179516</vt:lpstr>
      <vt:lpstr>'A-11'!_Ref416179516</vt:lpstr>
      <vt:lpstr>'A-16'!_Ref479760941</vt:lpstr>
      <vt:lpstr>'A-18'!_Ref482088035</vt:lpstr>
      <vt:lpstr>'A-19'!_Ref482088048</vt:lpstr>
      <vt:lpstr>'A-17'!_Ref483921005</vt:lpstr>
      <vt:lpstr>'A-13'!_Ref484099929</vt:lpstr>
      <vt:lpstr>Índice!_Ref515355743</vt:lpstr>
      <vt:lpstr>'A-20'!_Ref515905412</vt:lpstr>
      <vt:lpstr>'A-21'!_Ref515905412</vt:lpstr>
      <vt:lpstr>'A-22'!_Ref515905412</vt:lpstr>
      <vt:lpstr>'A-23'!_Ref515905412</vt:lpstr>
      <vt:lpstr>'A-A1'!_Ref515905412</vt:lpstr>
      <vt:lpstr>'A-9'!_Ref7775031</vt:lpstr>
      <vt:lpstr>Índice!_Ref9848671</vt:lpstr>
      <vt:lpstr>Índice!_Ref9849419</vt:lpstr>
      <vt:lpstr>'A-4'!Título</vt:lpstr>
      <vt:lpstr>'A-5'!Título</vt:lpstr>
      <vt:lpstr>Título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Planilhas - Cenários de Oferta de Etanol</dc:title>
  <dc:creator/>
  <cp:lastModifiedBy/>
  <dcterms:created xsi:type="dcterms:W3CDTF">2006-09-16T00:00:00Z</dcterms:created>
  <dcterms:modified xsi:type="dcterms:W3CDTF">2023-12-21T19:23:25Z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8d0202100cbb4c8da2960c925cc10f84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</Properties>
</file>